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2\"/>
    </mc:Choice>
  </mc:AlternateContent>
  <bookViews>
    <workbookView xWindow="0" yWindow="45" windowWidth="15960" windowHeight="18075" activeTab="3"/>
  </bookViews>
  <sheets>
    <sheet name="รายรับ" sheetId="2" r:id="rId1"/>
    <sheet name="วัตถุประสงค์" sheetId="3" r:id="rId2"/>
    <sheet name="ตาราง" sheetId="4" r:id="rId3"/>
    <sheet name="รายจ่าย" sheetId="5" r:id="rId4"/>
  </sheets>
  <calcPr calcId="152511"/>
</workbook>
</file>

<file path=xl/calcChain.xml><?xml version="1.0" encoding="utf-8"?>
<calcChain xmlns="http://schemas.openxmlformats.org/spreadsheetml/2006/main">
  <c r="E149" i="5" l="1"/>
  <c r="E148" i="5"/>
  <c r="E136" i="5"/>
  <c r="E129" i="5"/>
  <c r="E118" i="5"/>
  <c r="E97" i="5"/>
  <c r="E94" i="5"/>
  <c r="E84" i="5"/>
  <c r="E72" i="5"/>
  <c r="E58" i="5"/>
  <c r="E51" i="5"/>
  <c r="E45" i="5"/>
  <c r="E34" i="5"/>
  <c r="E32" i="5"/>
  <c r="E20" i="5"/>
  <c r="E15" i="5"/>
  <c r="E14" i="5"/>
  <c r="E8" i="5"/>
  <c r="H37" i="4"/>
  <c r="G37" i="4"/>
  <c r="E37" i="4"/>
  <c r="C37" i="4"/>
  <c r="I31" i="4"/>
  <c r="H18" i="4"/>
  <c r="E18" i="4"/>
  <c r="C18" i="4"/>
  <c r="I12" i="4"/>
  <c r="I18" i="4" s="1"/>
  <c r="D9" i="2"/>
  <c r="I37" i="4" l="1"/>
  <c r="E33" i="5"/>
  <c r="E71" i="5"/>
  <c r="E57" i="5" s="1"/>
  <c r="E128" i="5"/>
  <c r="E127" i="5" s="1"/>
</calcChain>
</file>

<file path=xl/sharedStrings.xml><?xml version="1.0" encoding="utf-8"?>
<sst xmlns="http://schemas.openxmlformats.org/spreadsheetml/2006/main" count="398" uniqueCount="219">
  <si>
    <t>รายงานรายละเอียดประมาณการรายรับงบประมาณรายจ่ายเฉพาะการ</t>
  </si>
  <si>
    <t>งานกิจการประปา</t>
  </si>
  <si>
    <t xml:space="preserve"> เทศบาลนครนครสวรรค์ </t>
  </si>
  <si>
    <t xml:space="preserve"> อำเภอเมือง จังหวัดนครสวรรค์ </t>
  </si>
  <si>
    <t>ประมาณการรายรับรวมทั้งสิ้น  103,245,500 บาท แยกเป็น</t>
  </si>
  <si>
    <t>ก. หมวดรายได้</t>
  </si>
  <si>
    <t>รวม</t>
  </si>
  <si>
    <t>บาท</t>
  </si>
  <si>
    <t>1. เงินค่าจำหน่ายน้ำจากมาตรวัดน้ำ</t>
  </si>
  <si>
    <t>จำนวน</t>
  </si>
  <si>
    <t>2. เงินค่าบริการประจำเดือน</t>
  </si>
  <si>
    <t>3. เงินค่าจำหน่ายน้ำจากท่อธาร</t>
  </si>
  <si>
    <t xml:space="preserve">ประมาณการว่าจะจำหน่ายน้ำจากท่อธารจ่ายน้ำให้กับรถบรรทุกน้ำของเอกชน และของทางราชการ ตลอดจนผู้ที่ยื่นขออนุญาตใช้น้ำประปาเป็นการชั่วคราว เพื่อทำการก่อสร้างในระยะแรก </t>
  </si>
  <si>
    <t xml:space="preserve">4. เงินผลประโยชน์อื่น ๆ จากค่าแรง </t>
  </si>
  <si>
    <t>ประมาณการว่าจะสามารถให้บริการผู้ใช้น้ำในการตรวจสอบแนวท่อ ตรวจสอบการตัดต่อประปาภายในบ้านตลอดจนค่าแรงงานในการขุดดินประสานท่อเมน และอื่น ๆ ตลอดปีงบประมาณ 2562</t>
  </si>
  <si>
    <t>5. เงินผลประโยชน์ จากค่าธรรมเนียมการโอน</t>
  </si>
  <si>
    <t>ประมาณการตั้งรับไว้ สำหรับเป็นรายรับ จากการที่ผู้ใช้น้ำโอนกรรมสิทธิ์มาตรวัดน้ำตลอดทั้งปี</t>
  </si>
  <si>
    <t>6. เงินผลประโยชน์อื่น จากค่าเบ็ดเตล็ด</t>
  </si>
  <si>
    <t>7. เงินค่าจำหน่ายมาตรวัดน้ำ</t>
  </si>
  <si>
    <t>ประมาณการตั้งรับไว้สำหรับเป็นค่าจำหน่ายมาตรวัดน้ำ ขนาดต่าง ๆ ให้กับผู้ขอติดตั้งประปา และ</t>
  </si>
  <si>
    <t>สำหรับจำหน่ายให้กับผู้ใช้น้ำเมื่อมาตรวัดน้ำเดิมชำรุด ตลอดปีงบประมาณ 2562</t>
  </si>
  <si>
    <t>8. เงินค่าดอกเบี้ยเงินฝากธนาคาร</t>
  </si>
  <si>
    <t>ประมาณการตั้งรับไว้ สำหรับดอกเบี้ยเงินฝากธนาคาร ประเภทเงินฝากประจำ และออมทรัพย์</t>
  </si>
  <si>
    <t>วัตถุประสงค์</t>
  </si>
  <si>
    <t>รายละเอียดงบประมาณรายจ่าย</t>
  </si>
  <si>
    <t>…………………………….</t>
  </si>
  <si>
    <t>รายจ่ายตามแผนงาน</t>
  </si>
  <si>
    <t>ด้านการเศรษฐกิจ</t>
  </si>
  <si>
    <t>แผนงานการพาณิชย์  งานกิจการประปา</t>
  </si>
  <si>
    <t>1. เพื่อให้บริการน้ำสะอาด แก่ประชาชน</t>
  </si>
  <si>
    <t>งานที่ทำ</t>
  </si>
  <si>
    <t>1. งานบริหารงานบุคคล</t>
  </si>
  <si>
    <t>2. งานผลิต จำหน่าย และบริการด้านน้ำประปา</t>
  </si>
  <si>
    <t>3. งานมาตรวัดน้ำ</t>
  </si>
  <si>
    <t>4. งานการเงินบัญชี จัดเก็บรายได้ และงานพัสดุ</t>
  </si>
  <si>
    <t>หน่วยงานที่รับผิดชอบ</t>
  </si>
  <si>
    <t>1. สำนักการประปา</t>
  </si>
  <si>
    <t>งบประมาณรวม</t>
  </si>
  <si>
    <t>ด้านการดำเนินงานอื่น</t>
  </si>
  <si>
    <t>แผนงานงบกลาง</t>
  </si>
  <si>
    <t xml:space="preserve">1. เพิ่มประสิทธิผลการบริหาร </t>
  </si>
  <si>
    <t>2. เพื่อให้การบริหารงบประมาณรายจ่ายในส่วนที่เป็นภาระหน้าที่หรือข้อผูกพัน รวมทั้งภารกิจ</t>
  </si>
  <si>
    <t xml:space="preserve">   ความจำเป็นเร่งด่วนที่เกี่ยวกับงานการประปา</t>
  </si>
  <si>
    <t>1. เงินค่าทำศพ (เงินช่วยพิเศษ)</t>
  </si>
  <si>
    <t>2. จัดสรรเงินสมทบกองทุนบำเหน็จบำนาญ</t>
  </si>
  <si>
    <t>3. จัดสรรเงินสำรองจ่าย</t>
  </si>
  <si>
    <t>รายละเอียดงบประมาณรายจ่ายเฉพาะการ ประจำปีงบประมาณ พ.ศ.2562</t>
  </si>
  <si>
    <t>เทศบาลนครนครสวรรค์</t>
  </si>
  <si>
    <t>อำเภอเมืองฯ     จังหวัดนครสวรรค์</t>
  </si>
  <si>
    <t>รายจ่ายจำแนกตามแผนงาน</t>
  </si>
  <si>
    <t>งบบุคลากร</t>
  </si>
  <si>
    <t>งบดำเนินงาน</t>
  </si>
  <si>
    <t>งบเงิน</t>
  </si>
  <si>
    <t>งบรายจ่าย</t>
  </si>
  <si>
    <t>งบลงทุน</t>
  </si>
  <si>
    <t>หน่วยงาน</t>
  </si>
  <si>
    <t>รหัส</t>
  </si>
  <si>
    <t>งาน</t>
  </si>
  <si>
    <t>อุดหนุน</t>
  </si>
  <si>
    <t>อื่น</t>
  </si>
  <si>
    <t>เจ้าของ</t>
  </si>
  <si>
    <t>บัญชี</t>
  </si>
  <si>
    <t>งบประมาณ</t>
  </si>
  <si>
    <t>-</t>
  </si>
  <si>
    <t>สำนักการประปา</t>
  </si>
  <si>
    <t>รายจ่ายงบกลาง</t>
  </si>
  <si>
    <t>เงินสมทบเข้ากองทุน</t>
  </si>
  <si>
    <t>เงินช่วย</t>
  </si>
  <si>
    <t xml:space="preserve">บำเหน็จ / </t>
  </si>
  <si>
    <t>เงินสำรองจ่าย</t>
  </si>
  <si>
    <t>ประกันสังคม</t>
  </si>
  <si>
    <t>ค่าทำศพ</t>
  </si>
  <si>
    <t>บำนาญ</t>
  </si>
  <si>
    <t>รายงานรายละเอียดประมาณการรายจ่ายงบประมาณรายจ่ายเฉพาะการ</t>
  </si>
  <si>
    <t>ประมาณการรายจ่ายรวมทั้งสิ้น 103,245,500 บาท จ่ายจากรายได้จัดเก็บเอง แยกเป็น</t>
  </si>
  <si>
    <t>งบกลาง</t>
  </si>
  <si>
    <t xml:space="preserve"> - เงินสำรองจ่าย</t>
  </si>
  <si>
    <t xml:space="preserve"> - เงินสมทบเข้ากองทุนประกันสังคม</t>
  </si>
  <si>
    <t>ค่าจ้างและเงินเพิ่มการครองชีพชั่วคราวของพนักงานจ้าง (65 อัตรา)</t>
  </si>
  <si>
    <t>หักสมทบในอัตราร้อยละ 5</t>
  </si>
  <si>
    <t>ฉะนั้น จึงขอตั้งจ่าย</t>
  </si>
  <si>
    <t xml:space="preserve"> - เป็นไปตามหนังสือสำนักงาน ก.ท. ด่วนที่สุด มท ๐๘๐๙.๕/ว ๙ ลงวันที่ ๒๒ มกราคม ๒๕๕๗</t>
  </si>
  <si>
    <t xml:space="preserve"> - เป็นไปตามหนังสือสำนักงาน ก.ท. ด่วนที่สุด มท ๐๘๐๙.๕/ว ๘๑ ลงวันที่ ๑๐ กรกฎาคม ๒๕๕๗</t>
  </si>
  <si>
    <t xml:space="preserve"> - เงินช่วยค่าทำศพ</t>
  </si>
  <si>
    <t>บำเหน็จ/บำนาญ</t>
  </si>
  <si>
    <t xml:space="preserve"> - เงินบำเหน็จลูกจ้างประจำ</t>
  </si>
  <si>
    <t xml:space="preserve">สำหรับจ่ายเป็นเงินบำเหน็จลูกจ้างประจำที่เกษียณอายุราชการ </t>
  </si>
  <si>
    <t>- เงินช่วยค่าครองชีพผู้รับบำนาญ</t>
  </si>
  <si>
    <t xml:space="preserve"> - เงินสมทบกองทุนบำเหน็จบำนาญ</t>
  </si>
  <si>
    <t>ประมาณการรายรับปีงบประมาณ 2562</t>
  </si>
  <si>
    <t>หักสมทบในอัตราร้อยละ 2</t>
  </si>
  <si>
    <t>เงินเดือน</t>
  </si>
  <si>
    <t xml:space="preserve"> - เงินเดือนพนักงานเทศบาลสามัญ</t>
  </si>
  <si>
    <t xml:space="preserve">สำหรับจ่ายให้พนักงานเทศบาลสามัญ พร้อมเงินปรับปรุงเงินเดือน  </t>
  </si>
  <si>
    <t xml:space="preserve"> - เงินประจำตำแหน่ง</t>
  </si>
  <si>
    <t>สำหรับจ่ายเป็นเงินประจำตำแหน่ง ดังนี้</t>
  </si>
  <si>
    <t>1. ประเภทอำนวยการท้องถิ่น ระดับสูง ตำแหน่งผู้อำนวยการสำนัก อัตรา 10,000 บาท/เดือน</t>
  </si>
  <si>
    <t>2. ประเภทอำนวยการท้องถิ่น ระดับกลาง ตำแหน่งผู้อำนวยการส่วน อัตรา 2,500 บาท/เดือน</t>
  </si>
  <si>
    <t>3. ประเภทอำนวยการท้องถิ่น ระดับต้น ตำแหน่งหัวหน้าฝ่าย อัตรา 1,500 บาท/เดือน</t>
  </si>
  <si>
    <t>- เงินเพิ่มต่าง ๆ ของพนักงาน</t>
  </si>
  <si>
    <t>ค่าจ้างประจำ</t>
  </si>
  <si>
    <t xml:space="preserve"> - ค่าจ้างลูกจ้างประจำ</t>
  </si>
  <si>
    <t xml:space="preserve">สำหรับจ่ายเป็นค่าจ้างลูกจ้างประจำพร้อมเงินปรับปรุงค่าจ้าง </t>
  </si>
  <si>
    <t xml:space="preserve"> - เงินเพิ่มต่างๆ ของลูกจ้างประจำ</t>
  </si>
  <si>
    <t>สำหรับจ่ายเป็นค่าตอบแทนพิเศษของลูกจ้างประจำผู้ได้รับค่าจ้างถึงขั้นสูงของตำแหน่ง(ในอัตราร้อยละ 2 ร้อยละ 4 หรือร้อยละ 6) ซึ่งมีคำสั่งให้ได้รับค่าตอบแทนตามอัตราที่กำหนด</t>
  </si>
  <si>
    <t>ค่าจ้างชั่วคราว</t>
  </si>
  <si>
    <t xml:space="preserve"> - ค่าตอบแทนพนักงานจ้าง</t>
  </si>
  <si>
    <t>- เงินเพิ่มต่าง ๆ ของพนักงานจ้าง</t>
  </si>
  <si>
    <t>สำหรับจ่ายเป็นเงินเพิ่มการครองชีพชั่วคราวให้พนักงานจ้าง  สังกัดสำนักการประปา</t>
  </si>
  <si>
    <t>ค่าตอบแทน</t>
  </si>
  <si>
    <t xml:space="preserve"> - ค่าเช่าบ้าน</t>
  </si>
  <si>
    <t xml:space="preserve">สำหรับจ่ายเป็นค่าเช่าบ้านของพนักงานเทศบาลที่มีสิทธิเบิกจ่ายได้ ตามระเบียบกระทรวงมหาดไทย </t>
  </si>
  <si>
    <t xml:space="preserve"> - ค่าตอบแทนการปฏิบัติงานนอกเวลาราชการ</t>
  </si>
  <si>
    <t xml:space="preserve"> - เงินช่วยเหลือการศึกษาบุตร</t>
  </si>
  <si>
    <t>- ค่าตอบแทนผู้ปฏิบัติราชการอันเป็นประโยชน์แก่องค์กรปกครองส่วนท้องถิ่น</t>
  </si>
  <si>
    <t>สำหรับจ่ายเป็นค่าตอบแทนผู้ปฏิบัติราชการอันเป็นประโยชน์แก่องค์กรปกครองส่วนท้องถิ่น เช่น</t>
  </si>
  <si>
    <t>1. ค่าตอบแทนผู้ปฏิบัติราชการอันเป็นประโยชน์แก่องค์กรปกครองส่วนท้องถิ่น</t>
  </si>
  <si>
    <t>2. เงินประโยชน์ตอบแทนอื่นเป็นกรณีพิเศษ (เงินรางวัลประจำปี) ให้แก่พนักงานเทศบาล ลูกจ้าง</t>
  </si>
  <si>
    <t>ประจำ และพนักงานจ้าง เป็นไปตามระเบียบกระทรวงมหาดไทยว่าด้วยการกำหนดประโยชน์ตอบแทนอื่นเป็นกรณีพิเศษอันมีลักษณะเป็นเงินรางวัลประจำปีแก่พนักงานส่วนท้องถิ่นให้เป็นรายจ่ายอื่นขององค์กรปกครองส่วนท้องถิ่น พ.ศ.๒๕๕๗</t>
  </si>
  <si>
    <t>ค่าใช้สอย</t>
  </si>
  <si>
    <t xml:space="preserve">   รายจ่ายเพื่อให้ได้มาซึ่งบริการ</t>
  </si>
  <si>
    <t xml:space="preserve"> - รายจ่ายเพื่อให้ได้มาซึ่งบริการ</t>
  </si>
  <si>
    <t>สำหรับจ่ายเป็นค่าใช้จ่ายเพื่อให้ได้มาซึ่งบริการ</t>
  </si>
  <si>
    <t>1.ค่าจ้างเหมาแรงงานบุคคลภายนอกกระทำการต่างๆ รวมทั้งค่าจ้างเหมาทำของ รับส่งของ</t>
  </si>
  <si>
    <t>2.ค่าโฆษณาและเผยแพร่</t>
  </si>
  <si>
    <t>3.ค่าธรรมเนียมต่างๆ</t>
  </si>
  <si>
    <t>4.ค่าถ่ายเอกสาร</t>
  </si>
  <si>
    <t>5.ค่าจ้างเหมาบริการบุคลากร จำนวน 40 ราย เพื่อปฏิบัติงานสำนักการประปา โรงผลิตน้ำหน้าผา เกาะยม แควใหญ่</t>
  </si>
  <si>
    <t xml:space="preserve">   รายจ่ายที่เกี่ยวเนื่องกับการปฏิบัติราชการที่ไม่เข้าลักษณะรายจ่ายหมวดอื่น ๆ </t>
  </si>
  <si>
    <t xml:space="preserve"> - ค่าใช้จ่ายในการเดินทางไปราชการในราชอาณาจักร</t>
  </si>
  <si>
    <t xml:space="preserve">สำหรับจ่ายเป็นค่าใช้จ่ายในการเดินทางไปราชการในราชอาณาจักร </t>
  </si>
  <si>
    <t xml:space="preserve"> - ค่าชดใช้ความเสียหายหรือค่าสินไหมทดแทน</t>
  </si>
  <si>
    <t xml:space="preserve"> - โครงการอบรมสัมมนาพนักงานเทศบาลและพนักงานจ้าง สำนักการประปา</t>
  </si>
  <si>
    <t xml:space="preserve"> - เป็นไปตามระเบียบกระทรวงมหาดไทยว่าด้วยค่าใช้จ่ายในการฝึกอบรม และการเข้ารับการฝึกอบรมของเจ้าหน้าที่ท้องถิ่น พ.ศ. ๒๕๕๗ </t>
  </si>
  <si>
    <t xml:space="preserve"> - เป็นไปตามแผนพัฒนาท้องถิ่นสี่ปี (พ.ศ.2561-2564) แก้ไข ครั้งที่ 1 พ.ศ.2560 ยุทธศาสตร์ที่ 6-11 แบบ ผ.01    ลำดับที่ 6</t>
  </si>
  <si>
    <t xml:space="preserve">   ค่าบำรุงรักษาและซ่อมแซม</t>
  </si>
  <si>
    <t xml:space="preserve"> - ค่าบำรุงรักษาและซ่อมแซม</t>
  </si>
  <si>
    <t>สำหรับจ่ายเป็นค่าซ่อมแซมบำรุงรักษาทรัพย์สินเพื่อให้สามารถใช้งานได้ตามปกติ</t>
  </si>
  <si>
    <t>ค่าวัสดุ</t>
  </si>
  <si>
    <t xml:space="preserve"> - ค่าวัสดุยานพาหนะและขนส่ง</t>
  </si>
  <si>
    <t xml:space="preserve">สำหรับจ่ายเป็นค่าวัสดุยานพาหนะและขนส่ง เช่น ยางนอก ยางใน เป็นต้น </t>
  </si>
  <si>
    <t xml:space="preserve"> - ค่าวัสดุก่อสร้าง</t>
  </si>
  <si>
    <t xml:space="preserve">สำหรับจ่ายเป็นค่าวัสดุก่อสร้าง เช่น อิฐ ปูน ทราย หิน ท่อน้ำประปา อุปกรณ์ท่อ  เป็นต้น </t>
  </si>
  <si>
    <t xml:space="preserve"> - ค่าวัสดุเชื้อเพลิงและหล่อลื่น</t>
  </si>
  <si>
    <t>สำหรับจ่ายเป็นค่าวัสดุเชื้อเพลิงและหล่อลื่น เช่น น้ำมัน แก๊ส จารบี เป็นต้น</t>
  </si>
  <si>
    <t xml:space="preserve"> - ค่าวัสดุสำนักงาน</t>
  </si>
  <si>
    <t xml:space="preserve"> - ค่าวัสดุไฟฟ้าและวิทยุ</t>
  </si>
  <si>
    <t xml:space="preserve">สำหรับจ่ายเป็นค่าวัสดุไฟฟ้าและวิทยุ เช่น หลอดไฟฟ้า สายไฟฟ้า และอุปกรณ์ไฟฟ้าที่ใช้กับเครื่องสูบน้ำ เป็นต้น </t>
  </si>
  <si>
    <t xml:space="preserve"> - ค่าวัสดุวิทยาศาสตร์หรือการแพทย์</t>
  </si>
  <si>
    <t>สำหรับจ่ายเป็นค่าวัสดุวิทยาศาสตร์และการแพทย์ เช่น น้ำยาตรวจคุณภาพน้ำ สารส้ม คลอรีน ปูนขาว 
ที่ใช้ในกิจการประปา</t>
  </si>
  <si>
    <t xml:space="preserve"> - ค่าวัสดุงานบ้านงานครัว</t>
  </si>
  <si>
    <t xml:space="preserve">สำหรับจ่ายเป็นค่าวัสดุงานบ้านงานครัว เช่น ไม้ถูพื้น ไม้กวาด ถังน้ำ  เป็นต้น </t>
  </si>
  <si>
    <t xml:space="preserve"> - ค่าวัสดุคอมพิวเตอร์</t>
  </si>
  <si>
    <t xml:space="preserve">สำหรับจ่ายเป็นค่าวัสดุคอมพิวเตอร์ เช่น แผ่นบันทึกข้อมูลคอมพิวเตอร์ ใบเสร็จคอมพิวเตอร์ เป็นต้น </t>
  </si>
  <si>
    <t>- ค่าวัสดุโฆษณาและเผยแพร่</t>
  </si>
  <si>
    <t>สำหรับจ่ายเป็นค่าฟิล์ม รูปที่ได้จากการล้าง อัด ขยาย ค่าสี กระดาษเขียนโปสเตอร์ แผ่นพับ ใบปลิว</t>
  </si>
  <si>
    <t xml:space="preserve"> - ค่าวัสดุอื่น ๆ </t>
  </si>
  <si>
    <t>ค่าสาธารณูปโภค</t>
  </si>
  <si>
    <t xml:space="preserve"> - ค่าไฟฟ้า</t>
  </si>
  <si>
    <t xml:space="preserve">สำหรับจ่ายเป็นค่ากระแสไฟฟ้าที่ใช้ในกิจการประปา </t>
  </si>
  <si>
    <t xml:space="preserve"> - ค่าบริการไปรษณีย์</t>
  </si>
  <si>
    <t xml:space="preserve"> - ค่าบริการโทรศัพท์</t>
  </si>
  <si>
    <t xml:space="preserve"> - ค่าบริการสื่อสารและโทรคมนาคม</t>
  </si>
  <si>
    <t>ค่าครุภัณฑ์</t>
  </si>
  <si>
    <t>ค่าบำรุงรักษาและปรับปรุงครุภัณฑ์</t>
  </si>
  <si>
    <t xml:space="preserve"> -  ค่าบำรุงรักษาและปรับปรุงครุภัณฑ์</t>
  </si>
  <si>
    <t>เพื่อจ่ายเป็นรายจ่ายเพื่อซ่อมแซมบำรุงรักษาโครงสร้างของครุภัณฑ์ขนาดใหญ่ ซึ่งไม่รวมถึงค่าซ่อมบำรุงตามปกติหรือค่าซ่อมกลางของสำนักการประปา</t>
  </si>
  <si>
    <t xml:space="preserve"> - เป็นไปตามหนังสือกระทรวงมหาดไทย ที่ มท ๐๘๐๘.๒/ว ๑๑๓๔ ลงวันที่ ๙ มิถุนายน ๒๕๕๘</t>
  </si>
  <si>
    <t>ครุภัณฑ์การเกษตร</t>
  </si>
  <si>
    <t xml:space="preserve"> - เครื่องสูบน้ำแบบเทอร์ไบน์ ขับเคลื่อนด้วยมอเตอร์ไฟฟ้า</t>
  </si>
  <si>
    <t>เพื่อจ่ายเป็นค่าจัดซื้อเครื่องสูบน้ำแบบเทอร์ไบน์ ขับเคลื่อนด้วยมอเตอร์ไฟฟ้าสูบน้ำได้ไม่น้อยกว่า 1,000 ลบม./ชม. พร้อมติดตั้ง จำนวน 1 ชุด มีคุณลักษณะดังนี้</t>
  </si>
  <si>
    <t>1.งานเจาะพื้นโรงงาน พร้อมติดตั้งปลอกเหล็ก 960 มม.</t>
  </si>
  <si>
    <t>2.ติดตั้งท่อและอุปกรณ์ส่งน้ำ</t>
  </si>
  <si>
    <t>3.ติดตั้งสายเมนไฟฟ้าพร้อมตู้ควบคุมไฟฟ้า จำนวน 1 ชุด</t>
  </si>
  <si>
    <t xml:space="preserve">4.ติดตั้งเครื่องสูบน้ำส่งน้ำได้ไม่ต่ำกว่า 1,000 ลบม./ชม. ส่งสูง 25 เมตร ประสิทธิภาพไม่น้อยกว่า 80% </t>
  </si>
  <si>
    <t>ขับด้วยมอเตอร์</t>
  </si>
  <si>
    <t xml:space="preserve"> - เป็นครุภัณฑ์ที่ไม่มีกำหนดไว้ในบัญชีราคามาตรฐานครุภัณฑ์ของสำนักงบประมาณ แต่มีความจำเป็นต้องจัดหา</t>
  </si>
  <si>
    <t>ตามราคาในท้องตลาดโดยจัดหาอย่างประหยัด</t>
  </si>
  <si>
    <t>ค่าที่ดินและสิ่งก่อสร้าง</t>
  </si>
  <si>
    <t>ค่าบำรุงรักษาและปรับปรุงที่ดินและสิ่งก่อสร้าง</t>
  </si>
  <si>
    <t xml:space="preserve"> - ปรัปปรุงท่อทางส่งน้ำภายในโรงสูบน้ำแรงต่ำ 2</t>
  </si>
  <si>
    <t>เพื่อจ่ายเป็นค่าปรับปรุงท่อทางส่งน้ำภายในโรงสูบน้ำแรงต่ำ 2 ของสำนักการประปา มีรายละเอียด ดังนี้</t>
  </si>
  <si>
    <t>1.งานรื้อถอนประตูน้ำและเช็ควาล์วที่ชำรุด</t>
  </si>
  <si>
    <t>2.ติดตั้งท่อประตูน้ำและเช็ควาล์ว</t>
  </si>
  <si>
    <t>3.ติดตั้งท่อน้ำและอุปกรณ์</t>
  </si>
  <si>
    <t>4.ติดตั้งเสารับท่อ และตอม่อ คสล.รับอุปกรณ์ท่อ</t>
  </si>
  <si>
    <t>5.ติดตั้งทางเดินพร้อมโครงสร้างเหล็กขนาด 900 มม. ความยาว 4 เมตร (ตามแบบแปลนของเทศบาลนครนครสวรรค์ ที่ 1/2562)</t>
  </si>
  <si>
    <t xml:space="preserve"> - เป็นไปตามพระราชบัญญัติเทศบาล พ.ศ.2496</t>
  </si>
  <si>
    <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</si>
  <si>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>ประมาณการว่าจะจำหน่ายน้ำจากมาตรวัดน้ำประมาณเดือนละ</t>
    </r>
    <r>
      <rPr>
        <b/>
        <i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8,000,000 บาท </t>
    </r>
  </si>
  <si>
    <r>
      <t>ประมาณการว่าในปีงบประมาณ 2562 จะมีผู้ใช้น้ำประมาณ</t>
    </r>
    <r>
      <rPr>
        <sz val="16"/>
        <color indexed="14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31,000 ราย มีรายได้จากค่าบริการรายละ 10 บาท/เดือน </t>
    </r>
  </si>
  <si>
    <r>
      <t>ประจำปีงบประมาณ พ.ศ</t>
    </r>
    <r>
      <rPr>
        <b/>
        <i/>
        <sz val="18"/>
        <color indexed="8"/>
        <rFont val="TH SarabunPSK"/>
        <family val="2"/>
      </rPr>
      <t>.</t>
    </r>
    <r>
      <rPr>
        <b/>
        <sz val="20"/>
        <color indexed="8"/>
        <rFont val="TH SarabunPSK"/>
        <family val="2"/>
      </rPr>
      <t>2562</t>
    </r>
  </si>
  <si>
    <t>สำนัก</t>
  </si>
  <si>
    <t>การประปา</t>
  </si>
  <si>
    <t>รายจ่ายที่ตั้งไว้เพื่อใช้จ่ายกรณีฉุกเฉินที่มีสาธารณภัยเกิดขึ้น หรือบรรเทาปัญหาความเดือดร้อนของประชาชนเป็นส่วนร่วมเท่านั้น</t>
  </si>
  <si>
    <t>สำหรับจ่ายเป็นเงินสมทบเข้ากองทุนประกันสังคม ตามกฎกระทรวง ฉบับที่ ๑๐ (พ.ศ.๒๕๔๑) ออกตามความในพระราชบัญญัติประกันสังคม พ.ศ.๒๕๓๓ ข้อ ๒ (๒)  คำนวณได้ดังนี้</t>
  </si>
  <si>
    <t>สำหรับจ่ายเป็นเงินช่วยค่าทำศพ ของพนักงาน ลูกจ้างประจำ และพนักงานจ้างที่เสียชีวิตระหว่างรับราชการ</t>
  </si>
  <si>
    <t>สำหรับจ่ายเป็นเงินช่วยค่าครองชีพผู้รับบำนาญ ในอัตราร้อยละ 3 และให้ได้รับเพิ่มขึ้นอีกในอัตราเดือนละร้อยละ 5 ของจำนวนบำนาญ ตามหนังสือจังหวัดนครสวรรค์ ที่ มท.๐๘๓๖.๕/ว ๒๒๓๖๘ ลงวันที่ ๙ กันยายน ๒๕๔๗ ที่ มท ๐๘๐๓/ว ๒๓๘๑ ลงวันที่ ๖ ธันวาคม ๒๕๔๘ และที่ กค.๐๔๐๓.๗/๐๖ ลงวันที่ ๘ มกราคม ๒๕๕๑</t>
  </si>
  <si>
    <t>ตามประกาศคณะกรรมการพนักงานเทศบาลจังหวัดนครสวรรค์ เรื่อง หลักเกณฑ์และเงื่อนไขเกี่ยวกับการบริหารงานบุคคลของเทศบาล (แก้ไขเพิ่มเติม หมวด ๓) (ฉบับที่ ๗) ประกาศ ณ วันที่ ๘ เมษายน พ.ศ.๒๕๕๙</t>
  </si>
  <si>
    <r>
      <t>สำหรับจ่ายเป็นเงินเพิ่มค่าตอบแทนพนักงานเทศบาลที่ได้รับเงินประจำตำแหน่ง ตามกฎหมายว่าด้วยเงินเดือนและเงินประจำตำแหน่งให้ได้รับเงินค่าตอบแทนเป็นรายเดือนเท่ากับเงินประจำตำแหน่งที่ได้รับอยู่เดิม อัตรา 10,000</t>
    </r>
    <r>
      <rPr>
        <b/>
        <i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บาท/เดือน และอัตรา 2,500 บาท/เดือน ตามหนังสือกระทรวงมหาดไทย ด่วนที่สุดที่ มท ๐๘๐๙.๓/ว ๖๗๗ ลงวันที่ ๒๗ เมษายน ๒๕๔๗  </t>
    </r>
  </si>
  <si>
    <t>สำหรับจ่ายเป็นค่าจ้างนอกเวลา ค่าอาหารทำการนอกเวลา ให้แก่พนักงานเทศบาลและลูกจ้างที่ได้รับคำสั่งให้มาปฏิบัติงานนอกเวลาราชการหรือในวันหยุดราชการ ตามระเบียบกระทรวงมหาดไทย</t>
  </si>
  <si>
    <t xml:space="preserve">สำหรับจ่ายเป็นเงินช่วยเหลือการศึกษาบุตรของพนักงานเทศบาล ลูกจ้างประจำ ที่มีสิทธิเบิกจ่ายได้ตามระเบียบกระทรวงมหาดไทย </t>
  </si>
  <si>
    <t>เพื่อจ่ายเป็นค่าใช้จ่ายในการดำเนินโครงการอบรมสัมมนาพนักงานเทศบาลและพนักงานจ้าง สำนักการประปา เช่น ค่าใช้จ่ายเกี่ยวกับการใช้ในการฝึกอบรมและค่าศึกษาดูงานนอกสถานที่ และค่าใช้จ่ายอื่น ๆ ที่เกี่ยวข้องกับโครงการ เป็นต้น (ยุทธศาสตร์ด้านการบริหารจัดการที่ดี)</t>
  </si>
  <si>
    <t>สำหรับจ่ายเป็นค่าวัสดุสำนักงาน เช่น กระดาษ ใบเสร็จรับเงินต่าง ๆ กระดาษไข สิ่งพิมพ์ที่ได้จากการซื้อหรือจัดจ้าง</t>
  </si>
  <si>
    <t xml:space="preserve">สำหรับจ่ายเป็นค่าวัสดุอื่น ๆ เช่น มาตรวัดน้ำ ขนาดต่าง ๆ และวัสดุที่ไม่เข้าลักษณะวัสดุประเภทใด ๆ เช่น เหล็กทำเพลา สวิตซ์ควบคุมเครื่องสูบน้ำ วัสดุที่ใช้ในขบวนการสูบน้ำกรองน้ำ เป็นต้น </t>
  </si>
  <si>
    <t>สำหรับจ่ายเป็นค่าไปรษณีย์ ค่าธนาณัติ ค่าธรรมเนียมการโอนเงินในระบบบริหารการเงินการคลังภาครัฐแบบอิเล็กทรอนิกส์ (GFMIS) ค่าดวงตราไปรษณียากร ค่าเช่าตู้ไปรษณีย์ และค่าธรรมเนียมอื่นที่ใช้ในราชการของเทศบาล</t>
  </si>
  <si>
    <t>สำหรับจ่ายเป็นค่าโทรศัพท์พื้นฐาน ค่าโทรศัพท์เคลื่อนที่ ฯลฯ และให้หมายความรวมถึงค่าใช้จ่ายเพื่อให้ได้ใช้บริการดังกล่าว และค่าใช้จ่ายที่เกิดขึ้นเกี่ยวกับการใช้บริการ เช่น ค่าเช่าเครื่อง ค่าเช่าหมายเลขโทรศัพท์ค่าบำรุงรักษาสาย</t>
  </si>
  <si>
    <t>สำหรับจ่ายเป็นค่าโทรภาพ (โทรสาร) ค่าเทเลกซ์ ค่าวิทยุติดตามตัว ค่าวิทยุสื่อสาร ค่าสื่อสารผ่านดาวเทียม ค่าใช้จ่ายเกี่ยวกับระบบอินเทอร์เน็ต รวมถึงอินเทอร์เน็ตการ์ด และสื่อสารอื่นๆ เช่น ค่าเคเบิ้ลทีวีค่าเช่าช่องสัญญาณดาวเทียม เป็นต้น และให้หมายถึงค่าใช้จ่าย เพื่อให้ได้ใช้บริการดังกล่าวและค่าใช้จ่ายเกี่ยวกับการใช้บริการ</t>
  </si>
  <si>
    <t xml:space="preserve"> - เป็นไปตามแผนพัฒนาท้องถิ่นสี่ปี (พ.ศ.2561-2564) แก้ไข ครั้งที่ 1 พ.ศ.2560 หน้า แบบ ผ.08-70 ลำดับที่ 470</t>
  </si>
  <si>
    <t xml:space="preserve"> - เป็นไปตามแผนพัฒนาท้องถิ่นสี่ปี (พ.ศ.2561-2564) แก้ไข ครั้งที่ 1 พ.ศ.2560 หน้าที่ แบบ ผ.08-68 ลำดับที่ 456</t>
  </si>
  <si>
    <t xml:space="preserve"> - เป็นไปตามแผนพัฒนาท้องถิ่นสี่ปี (พ.ศ.2561-2564) แก้ไข ครั้งที่ 1 พ.ศ.2560 ยุทธศาสตร์ที่ 4-43 แบบผ.01 ลำดับที่ 23</t>
  </si>
  <si>
    <t>สำหรับจ่ายเป็นเงินสมทบเข้ากองทุนบำเหน็จบำนาญข้าราชการส่วนท้องถิ่น ในอัตราร้อยละ 2 ของประมาณการรายรับ ตามหนังสือจังหวัดนครสวรรค์ ที่ นว ๐๐๑๘/ว ๒๐๘๕๒ลง วันที่ ๒๙ มิถุนายน  ๒๕๔๒ คำนวณได้ดังนี้</t>
  </si>
  <si>
    <t>สำหรับจ่ายเป็นค่าตอบแทนพนักงานจ้างจำนวน 65 ราย เพื่อปฏิบัติงานมาตรวัดน้ำ งานกรองน้ำ งานซ่อมท่อประปา  ซึ่งไม่เกินระเบียบที่กำหนดให้จ้างได้</t>
  </si>
  <si>
    <t xml:space="preserve">สำหรับจ่ายเป็นค่าชดใช้ความเสียหายหรือค่าสินไหมทดแทนที่เกี่ยวข้องกับยานพาหนะขนส่งของสำนักการประปาที่ทำให้เกิดความเสียหายแก่บุคคลที่ 3 ตามกฎหมายคุ้มครองผู้บริโภค </t>
  </si>
  <si>
    <t>ประมาณการตั้งรับไว้สำหรับเป็นรายรับจากค่าขายแบบ ขายเศษวัสดุ และรายได้อื่น ๆ ที่มิได้ระบุประเภทไว้</t>
  </si>
  <si>
    <t>-508 -</t>
  </si>
  <si>
    <t>- 510 -</t>
  </si>
  <si>
    <t>- 507 -</t>
  </si>
  <si>
    <t>- 509 -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</si>
</sst>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&quot; &quot;;&quot;-&quot;* #,##0&quot; &quot;;&quot; &quot;* &quot;-&quot;??&quot; &quot;"/>
  </numFmts>
  <fonts count="13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b/>
      <sz val="17"/>
      <color indexed="8"/>
      <name val="TH SarabunPSK"/>
      <family val="2"/>
    </font>
    <font>
      <sz val="16"/>
      <color indexed="8"/>
      <name val="TH SarabunPSK"/>
      <family val="2"/>
    </font>
    <font>
      <b/>
      <i/>
      <sz val="16"/>
      <color indexed="8"/>
      <name val="TH SarabunPSK"/>
      <family val="2"/>
    </font>
    <font>
      <sz val="16"/>
      <color indexed="14"/>
      <name val="TH SarabunPSK"/>
      <family val="2"/>
    </font>
    <font>
      <sz val="18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i/>
      <sz val="18"/>
      <color indexed="8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3" fontId="5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3" fontId="6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right"/>
    </xf>
    <xf numFmtId="0" fontId="2" fillId="0" borderId="0" xfId="0" applyNumberFormat="1" applyFont="1" applyAlignment="1"/>
    <xf numFmtId="0" fontId="2" fillId="0" borderId="0" xfId="0" applyFont="1" applyAlignment="1"/>
    <xf numFmtId="49" fontId="10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0" fontId="9" fillId="0" borderId="0" xfId="0" applyNumberFormat="1" applyFont="1" applyBorder="1" applyAlignment="1"/>
    <xf numFmtId="0" fontId="9" fillId="0" borderId="0" xfId="0" applyFont="1" applyBorder="1" applyAlignment="1"/>
    <xf numFmtId="3" fontId="4" fillId="2" borderId="0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8" xfId="0" applyFont="1" applyFill="1" applyBorder="1" applyAlignment="1"/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7" xfId="0" applyFont="1" applyFill="1" applyBorder="1" applyAlignment="1"/>
    <xf numFmtId="0" fontId="6" fillId="2" borderId="9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3" fontId="6" fillId="2" borderId="9" xfId="0" applyNumberFormat="1" applyFont="1" applyFill="1" applyBorder="1" applyAlignment="1"/>
    <xf numFmtId="0" fontId="6" fillId="2" borderId="9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9" fillId="2" borderId="0" xfId="0" applyFont="1" applyFill="1" applyBorder="1" applyAlignment="1"/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vertical="top" wrapText="1"/>
    </xf>
    <xf numFmtId="49" fontId="6" fillId="2" borderId="0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/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49" fontId="4" fillId="2" borderId="8" xfId="0" applyNumberFormat="1" applyFont="1" applyFill="1" applyBorder="1" applyAlignment="1"/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9" xfId="0" applyFont="1" applyFill="1" applyBorder="1" applyAlignment="1"/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/>
    <xf numFmtId="49" fontId="4" fillId="2" borderId="4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/>
    <xf numFmtId="0" fontId="12" fillId="0" borderId="0" xfId="0" applyNumberFormat="1" applyFont="1" applyBorder="1" applyAlignment="1"/>
    <xf numFmtId="0" fontId="12" fillId="0" borderId="0" xfId="0" applyFont="1" applyBorder="1" applyAlignment="1"/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opLeftCell="A16" zoomScale="150" zoomScaleNormal="150" workbookViewId="0">
      <selection activeCell="A17" sqref="A17:E17"/>
    </sheetView>
  </sheetViews>
  <sheetFormatPr defaultColWidth="9" defaultRowHeight="24.75" customHeight="1" x14ac:dyDescent="0.3"/>
  <cols>
    <col min="1" max="1" width="6.85546875" style="1" customWidth="1"/>
    <col min="2" max="2" width="51.85546875" style="1" customWidth="1"/>
    <col min="3" max="3" width="11.85546875" style="1" customWidth="1"/>
    <col min="4" max="4" width="14.5703125" style="1" customWidth="1"/>
    <col min="5" max="5" width="4.7109375" style="1" bestFit="1" customWidth="1"/>
    <col min="6" max="256" width="9" style="1" customWidth="1"/>
    <col min="257" max="16384" width="9" style="2"/>
  </cols>
  <sheetData>
    <row r="1" spans="1:5" ht="24.75" customHeight="1" x14ac:dyDescent="0.35">
      <c r="A1" s="101" t="s">
        <v>0</v>
      </c>
      <c r="B1" s="102"/>
      <c r="C1" s="102"/>
      <c r="D1" s="102"/>
      <c r="E1" s="102"/>
    </row>
    <row r="2" spans="1:5" ht="24.75" customHeight="1" x14ac:dyDescent="0.35">
      <c r="A2" s="101" t="s">
        <v>1</v>
      </c>
      <c r="B2" s="102"/>
      <c r="C2" s="102"/>
      <c r="D2" s="102"/>
      <c r="E2" s="102"/>
    </row>
    <row r="3" spans="1:5" ht="24.75" customHeight="1" x14ac:dyDescent="0.4">
      <c r="A3" s="101" t="s">
        <v>188</v>
      </c>
      <c r="B3" s="102"/>
      <c r="C3" s="102"/>
      <c r="D3" s="102"/>
      <c r="E3" s="102"/>
    </row>
    <row r="4" spans="1:5" ht="24.75" customHeight="1" x14ac:dyDescent="0.35">
      <c r="A4" s="101" t="s">
        <v>2</v>
      </c>
      <c r="B4" s="102"/>
      <c r="C4" s="102"/>
      <c r="D4" s="102"/>
      <c r="E4" s="102"/>
    </row>
    <row r="5" spans="1:5" ht="24.75" customHeight="1" x14ac:dyDescent="0.35">
      <c r="A5" s="101" t="s">
        <v>3</v>
      </c>
      <c r="B5" s="102"/>
      <c r="C5" s="102"/>
      <c r="D5" s="102"/>
      <c r="E5" s="102"/>
    </row>
    <row r="6" spans="1:5" ht="24.75" customHeight="1" x14ac:dyDescent="0.35">
      <c r="A6" s="3"/>
      <c r="B6" s="3"/>
      <c r="C6" s="3"/>
      <c r="D6" s="3"/>
      <c r="E6" s="3"/>
    </row>
    <row r="7" spans="1:5" ht="24.75" customHeight="1" x14ac:dyDescent="0.35">
      <c r="A7" s="105" t="s">
        <v>4</v>
      </c>
      <c r="B7" s="106"/>
      <c r="C7" s="106"/>
      <c r="D7" s="106"/>
      <c r="E7" s="106"/>
    </row>
    <row r="8" spans="1:5" ht="24.75" customHeight="1" x14ac:dyDescent="0.3">
      <c r="A8" s="4"/>
      <c r="B8" s="4"/>
      <c r="C8" s="4"/>
      <c r="D8" s="4"/>
      <c r="E8" s="4"/>
    </row>
    <row r="9" spans="1:5" ht="24.75" customHeight="1" x14ac:dyDescent="0.35">
      <c r="A9" s="5" t="s">
        <v>5</v>
      </c>
      <c r="B9" s="6"/>
      <c r="C9" s="5" t="s">
        <v>6</v>
      </c>
      <c r="D9" s="7">
        <f>SUM(D10+D12+D14+D16+D18+D20+D22+D25)</f>
        <v>103245500</v>
      </c>
      <c r="E9" s="8" t="s">
        <v>7</v>
      </c>
    </row>
    <row r="10" spans="1:5" ht="24.75" customHeight="1" x14ac:dyDescent="0.35">
      <c r="A10" s="14"/>
      <c r="B10" s="13" t="s">
        <v>8</v>
      </c>
      <c r="C10" s="13" t="s">
        <v>9</v>
      </c>
      <c r="D10" s="15">
        <v>96000000</v>
      </c>
      <c r="E10" s="16" t="s">
        <v>7</v>
      </c>
    </row>
    <row r="11" spans="1:5" ht="24.75" customHeight="1" x14ac:dyDescent="0.35">
      <c r="A11" s="13" t="s">
        <v>189</v>
      </c>
      <c r="B11" s="14"/>
      <c r="C11" s="14"/>
      <c r="D11" s="14"/>
      <c r="E11" s="14"/>
    </row>
    <row r="12" spans="1:5" ht="24.75" customHeight="1" x14ac:dyDescent="0.35">
      <c r="A12" s="14"/>
      <c r="B12" s="13" t="s">
        <v>10</v>
      </c>
      <c r="C12" s="13" t="s">
        <v>9</v>
      </c>
      <c r="D12" s="15">
        <v>3720000</v>
      </c>
      <c r="E12" s="16" t="s">
        <v>7</v>
      </c>
    </row>
    <row r="13" spans="1:5" ht="46.5" customHeight="1" x14ac:dyDescent="0.3">
      <c r="A13" s="103" t="s">
        <v>190</v>
      </c>
      <c r="B13" s="104"/>
      <c r="C13" s="104"/>
      <c r="D13" s="104"/>
      <c r="E13" s="104"/>
    </row>
    <row r="14" spans="1:5" ht="24.75" customHeight="1" x14ac:dyDescent="0.35">
      <c r="A14" s="14"/>
      <c r="B14" s="13" t="s">
        <v>11</v>
      </c>
      <c r="C14" s="13" t="s">
        <v>9</v>
      </c>
      <c r="D14" s="15">
        <v>200000</v>
      </c>
      <c r="E14" s="16" t="s">
        <v>7</v>
      </c>
    </row>
    <row r="15" spans="1:5" ht="48.75" customHeight="1" x14ac:dyDescent="0.3">
      <c r="A15" s="103" t="s">
        <v>12</v>
      </c>
      <c r="B15" s="104"/>
      <c r="C15" s="104"/>
      <c r="D15" s="104"/>
      <c r="E15" s="104"/>
    </row>
    <row r="16" spans="1:5" ht="24.75" customHeight="1" x14ac:dyDescent="0.35">
      <c r="A16" s="14"/>
      <c r="B16" s="13" t="s">
        <v>13</v>
      </c>
      <c r="C16" s="13" t="s">
        <v>9</v>
      </c>
      <c r="D16" s="15">
        <v>1500000</v>
      </c>
      <c r="E16" s="16" t="s">
        <v>7</v>
      </c>
    </row>
    <row r="17" spans="1:5" ht="49.5" customHeight="1" x14ac:dyDescent="0.3">
      <c r="A17" s="103" t="s">
        <v>14</v>
      </c>
      <c r="B17" s="104"/>
      <c r="C17" s="104"/>
      <c r="D17" s="104"/>
      <c r="E17" s="104"/>
    </row>
    <row r="18" spans="1:5" ht="24.75" customHeight="1" x14ac:dyDescent="0.35">
      <c r="A18" s="14"/>
      <c r="B18" s="13" t="s">
        <v>15</v>
      </c>
      <c r="C18" s="13" t="s">
        <v>9</v>
      </c>
      <c r="D18" s="15">
        <v>25500</v>
      </c>
      <c r="E18" s="16" t="s">
        <v>7</v>
      </c>
    </row>
    <row r="19" spans="1:5" ht="24.75" customHeight="1" x14ac:dyDescent="0.35">
      <c r="A19" s="13" t="s">
        <v>16</v>
      </c>
      <c r="B19" s="14"/>
      <c r="C19" s="14"/>
      <c r="D19" s="14"/>
      <c r="E19" s="9"/>
    </row>
    <row r="20" spans="1:5" ht="24.75" customHeight="1" x14ac:dyDescent="0.35">
      <c r="A20" s="14"/>
      <c r="B20" s="13" t="s">
        <v>17</v>
      </c>
      <c r="C20" s="13" t="s">
        <v>9</v>
      </c>
      <c r="D20" s="15">
        <v>300000</v>
      </c>
      <c r="E20" s="16" t="s">
        <v>7</v>
      </c>
    </row>
    <row r="21" spans="1:5" ht="24.75" customHeight="1" x14ac:dyDescent="0.35">
      <c r="A21" s="13" t="s">
        <v>214</v>
      </c>
      <c r="B21" s="14"/>
      <c r="C21" s="14"/>
      <c r="D21" s="14"/>
      <c r="E21" s="14"/>
    </row>
    <row r="22" spans="1:5" ht="24.75" customHeight="1" x14ac:dyDescent="0.35">
      <c r="A22" s="14"/>
      <c r="B22" s="13" t="s">
        <v>18</v>
      </c>
      <c r="C22" s="13" t="s">
        <v>9</v>
      </c>
      <c r="D22" s="15">
        <v>1000000</v>
      </c>
      <c r="E22" s="16" t="s">
        <v>7</v>
      </c>
    </row>
    <row r="23" spans="1:5" ht="24.75" customHeight="1" x14ac:dyDescent="0.35">
      <c r="A23" s="13" t="s">
        <v>19</v>
      </c>
      <c r="B23" s="14"/>
      <c r="C23" s="14"/>
      <c r="D23" s="14"/>
      <c r="E23" s="14"/>
    </row>
    <row r="24" spans="1:5" ht="24.75" customHeight="1" x14ac:dyDescent="0.35">
      <c r="A24" s="13" t="s">
        <v>20</v>
      </c>
      <c r="B24" s="14"/>
      <c r="C24" s="14"/>
      <c r="D24" s="14"/>
      <c r="E24" s="14"/>
    </row>
    <row r="25" spans="1:5" ht="24.75" customHeight="1" x14ac:dyDescent="0.35">
      <c r="A25" s="14"/>
      <c r="B25" s="13" t="s">
        <v>21</v>
      </c>
      <c r="C25" s="13" t="s">
        <v>9</v>
      </c>
      <c r="D25" s="15">
        <v>500000</v>
      </c>
      <c r="E25" s="16" t="s">
        <v>7</v>
      </c>
    </row>
    <row r="26" spans="1:5" ht="24.75" customHeight="1" x14ac:dyDescent="0.35">
      <c r="A26" s="10" t="s">
        <v>22</v>
      </c>
      <c r="B26" s="11"/>
      <c r="C26" s="14"/>
      <c r="D26" s="14"/>
      <c r="E26" s="14"/>
    </row>
    <row r="27" spans="1:5" ht="24.75" customHeight="1" x14ac:dyDescent="0.35">
      <c r="A27" s="4"/>
      <c r="B27" s="4"/>
      <c r="C27" s="4"/>
      <c r="D27" s="12"/>
      <c r="E27" s="4"/>
    </row>
  </sheetData>
  <mergeCells count="9">
    <mergeCell ref="A3:E3"/>
    <mergeCell ref="A1:E1"/>
    <mergeCell ref="A13:E13"/>
    <mergeCell ref="A2:E2"/>
    <mergeCell ref="A17:E17"/>
    <mergeCell ref="A4:E4"/>
    <mergeCell ref="A15:E15"/>
    <mergeCell ref="A7:E7"/>
    <mergeCell ref="A5:E5"/>
  </mergeCells>
  <pageMargins left="1.1023622047244095" right="0.70866141732283472" top="0.55118110236220474" bottom="0.74803149606299213" header="0.31496062992125984" footer="0.31496062992125984"/>
  <pageSetup paperSize="9" firstPageNumber="506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topLeftCell="A40" zoomScale="140" zoomScaleNormal="140" workbookViewId="0">
      <selection activeCell="A35" sqref="A35:E35"/>
    </sheetView>
  </sheetViews>
  <sheetFormatPr defaultColWidth="9" defaultRowHeight="24" customHeight="1" x14ac:dyDescent="0.3"/>
  <cols>
    <col min="1" max="1" width="7.5703125" style="1" customWidth="1"/>
    <col min="2" max="2" width="44.5703125" style="1" customWidth="1"/>
    <col min="3" max="3" width="16.85546875" style="1" customWidth="1"/>
    <col min="4" max="4" width="14.140625" style="1" customWidth="1"/>
    <col min="5" max="5" width="8.140625" style="1" customWidth="1"/>
    <col min="6" max="256" width="9" style="1" customWidth="1"/>
    <col min="257" max="16384" width="9" style="2"/>
  </cols>
  <sheetData>
    <row r="1" spans="1:256" ht="23.45" customHeight="1" x14ac:dyDescent="0.35">
      <c r="A1" s="107" t="s">
        <v>217</v>
      </c>
      <c r="B1" s="108"/>
      <c r="C1" s="108"/>
      <c r="D1" s="108"/>
      <c r="E1" s="108"/>
    </row>
    <row r="2" spans="1:256" s="24" customFormat="1" ht="29.45" customHeight="1" x14ac:dyDescent="0.35">
      <c r="A2" s="101" t="s">
        <v>24</v>
      </c>
      <c r="B2" s="102"/>
      <c r="C2" s="102"/>
      <c r="D2" s="102"/>
      <c r="E2" s="10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29.45" customHeight="1" x14ac:dyDescent="0.4">
      <c r="A3" s="101" t="s">
        <v>188</v>
      </c>
      <c r="B3" s="102"/>
      <c r="C3" s="102"/>
      <c r="D3" s="102"/>
      <c r="E3" s="102"/>
    </row>
    <row r="4" spans="1:256" ht="26.45" customHeight="1" x14ac:dyDescent="0.35">
      <c r="A4" s="101" t="s">
        <v>25</v>
      </c>
      <c r="B4" s="102"/>
      <c r="C4" s="102"/>
      <c r="D4" s="102"/>
      <c r="E4" s="102"/>
    </row>
    <row r="5" spans="1:256" ht="26.45" customHeight="1" x14ac:dyDescent="0.35">
      <c r="A5" s="101" t="s">
        <v>26</v>
      </c>
      <c r="B5" s="102"/>
      <c r="C5" s="102"/>
      <c r="D5" s="102"/>
      <c r="E5" s="102"/>
    </row>
    <row r="6" spans="1:256" ht="26.45" customHeight="1" x14ac:dyDescent="0.35">
      <c r="A6" s="101" t="s">
        <v>27</v>
      </c>
      <c r="B6" s="102"/>
      <c r="C6" s="102"/>
      <c r="D6" s="102"/>
      <c r="E6" s="102"/>
    </row>
    <row r="7" spans="1:256" ht="26.45" customHeight="1" x14ac:dyDescent="0.35">
      <c r="A7" s="101" t="s">
        <v>28</v>
      </c>
      <c r="B7" s="102"/>
      <c r="C7" s="102"/>
      <c r="D7" s="102"/>
      <c r="E7" s="102"/>
    </row>
    <row r="8" spans="1:256" ht="23.45" customHeight="1" x14ac:dyDescent="0.35">
      <c r="A8" s="14"/>
      <c r="B8" s="14"/>
      <c r="C8" s="14"/>
      <c r="D8" s="14"/>
      <c r="E8" s="14"/>
    </row>
    <row r="9" spans="1:256" ht="23.45" customHeight="1" x14ac:dyDescent="0.35">
      <c r="A9" s="19" t="s">
        <v>23</v>
      </c>
      <c r="B9" s="14"/>
      <c r="C9" s="14"/>
      <c r="D9" s="14"/>
      <c r="E9" s="14"/>
    </row>
    <row r="10" spans="1:256" ht="23.45" customHeight="1" x14ac:dyDescent="0.35">
      <c r="A10" s="14"/>
      <c r="B10" s="13" t="s">
        <v>29</v>
      </c>
      <c r="C10" s="14"/>
      <c r="D10" s="14"/>
      <c r="E10" s="14"/>
    </row>
    <row r="11" spans="1:256" ht="20.100000000000001" customHeight="1" x14ac:dyDescent="0.35">
      <c r="A11" s="14"/>
      <c r="B11" s="14"/>
      <c r="C11" s="14"/>
      <c r="D11" s="14"/>
      <c r="E11" s="14"/>
    </row>
    <row r="12" spans="1:256" ht="23.45" customHeight="1" x14ac:dyDescent="0.35">
      <c r="A12" s="19" t="s">
        <v>30</v>
      </c>
      <c r="B12" s="14"/>
      <c r="C12" s="14"/>
      <c r="D12" s="14"/>
      <c r="E12" s="14"/>
    </row>
    <row r="13" spans="1:256" ht="23.45" customHeight="1" x14ac:dyDescent="0.35">
      <c r="A13" s="14"/>
      <c r="B13" s="13" t="s">
        <v>31</v>
      </c>
      <c r="C13" s="14"/>
      <c r="D13" s="14"/>
      <c r="E13" s="14"/>
    </row>
    <row r="14" spans="1:256" ht="23.45" customHeight="1" x14ac:dyDescent="0.35">
      <c r="A14" s="14"/>
      <c r="B14" s="13" t="s">
        <v>32</v>
      </c>
      <c r="C14" s="14"/>
      <c r="D14" s="14"/>
      <c r="E14" s="14"/>
    </row>
    <row r="15" spans="1:256" ht="23.45" customHeight="1" x14ac:dyDescent="0.35">
      <c r="A15" s="14"/>
      <c r="B15" s="13" t="s">
        <v>33</v>
      </c>
      <c r="C15" s="14"/>
      <c r="D15" s="14"/>
      <c r="E15" s="14"/>
    </row>
    <row r="16" spans="1:256" ht="23.45" customHeight="1" x14ac:dyDescent="0.35">
      <c r="A16" s="14"/>
      <c r="B16" s="13" t="s">
        <v>34</v>
      </c>
      <c r="C16" s="14"/>
      <c r="D16" s="14"/>
      <c r="E16" s="14"/>
    </row>
    <row r="17" spans="1:5" ht="20.100000000000001" customHeight="1" x14ac:dyDescent="0.35">
      <c r="A17" s="14"/>
      <c r="B17" s="14"/>
      <c r="C17" s="14"/>
      <c r="D17" s="14"/>
      <c r="E17" s="14"/>
    </row>
    <row r="18" spans="1:5" ht="23.45" customHeight="1" x14ac:dyDescent="0.35">
      <c r="A18" s="19" t="s">
        <v>35</v>
      </c>
      <c r="B18" s="14"/>
      <c r="C18" s="14"/>
      <c r="D18" s="14"/>
      <c r="E18" s="14"/>
    </row>
    <row r="19" spans="1:5" ht="26.45" customHeight="1" x14ac:dyDescent="0.35">
      <c r="A19" s="14"/>
      <c r="B19" s="13" t="s">
        <v>36</v>
      </c>
      <c r="C19" s="13" t="s">
        <v>37</v>
      </c>
      <c r="D19" s="25">
        <v>99599590</v>
      </c>
      <c r="E19" s="16" t="s">
        <v>7</v>
      </c>
    </row>
    <row r="20" spans="1:5" ht="20.100000000000001" customHeight="1" x14ac:dyDescent="0.3">
      <c r="A20" s="4"/>
      <c r="B20" s="4"/>
      <c r="C20" s="4"/>
      <c r="D20" s="4"/>
      <c r="E20" s="4"/>
    </row>
    <row r="21" spans="1:5" ht="20.100000000000001" customHeight="1" x14ac:dyDescent="0.3">
      <c r="A21" s="4"/>
      <c r="B21" s="4"/>
      <c r="C21" s="4"/>
      <c r="D21" s="4"/>
      <c r="E21" s="4"/>
    </row>
    <row r="22" spans="1:5" ht="20.100000000000001" customHeight="1" x14ac:dyDescent="0.3">
      <c r="A22" s="4"/>
      <c r="B22" s="4"/>
      <c r="C22" s="4"/>
      <c r="D22" s="4"/>
      <c r="E22" s="4"/>
    </row>
    <row r="23" spans="1:5" ht="20.100000000000001" customHeight="1" x14ac:dyDescent="0.3">
      <c r="A23" s="4"/>
      <c r="B23" s="4"/>
      <c r="C23" s="4"/>
      <c r="D23" s="4"/>
      <c r="E23" s="4"/>
    </row>
    <row r="24" spans="1:5" ht="20.100000000000001" customHeight="1" x14ac:dyDescent="0.3">
      <c r="A24" s="4"/>
      <c r="B24" s="4"/>
      <c r="C24" s="4"/>
      <c r="D24" s="4"/>
      <c r="E24" s="4"/>
    </row>
    <row r="25" spans="1:5" ht="20.100000000000001" customHeight="1" x14ac:dyDescent="0.3">
      <c r="A25" s="4"/>
      <c r="B25" s="4"/>
      <c r="C25" s="4"/>
      <c r="D25" s="4"/>
      <c r="E25" s="4"/>
    </row>
    <row r="26" spans="1:5" ht="20.100000000000001" customHeight="1" x14ac:dyDescent="0.3">
      <c r="A26" s="4"/>
      <c r="B26" s="4"/>
      <c r="C26" s="4"/>
      <c r="D26" s="4"/>
      <c r="E26" s="4"/>
    </row>
    <row r="27" spans="1:5" ht="20.100000000000001" customHeight="1" x14ac:dyDescent="0.3">
      <c r="A27" s="4"/>
      <c r="B27" s="4"/>
      <c r="C27" s="4"/>
      <c r="D27" s="4"/>
      <c r="E27" s="4"/>
    </row>
    <row r="28" spans="1:5" ht="20.100000000000001" customHeight="1" x14ac:dyDescent="0.3">
      <c r="A28" s="4"/>
      <c r="B28" s="4"/>
      <c r="C28" s="4"/>
      <c r="D28" s="4"/>
      <c r="E28" s="4"/>
    </row>
    <row r="29" spans="1:5" ht="20.100000000000001" customHeight="1" x14ac:dyDescent="0.3">
      <c r="A29" s="4"/>
      <c r="B29" s="4"/>
      <c r="C29" s="4"/>
      <c r="D29" s="4"/>
      <c r="E29" s="4"/>
    </row>
    <row r="30" spans="1:5" ht="20.100000000000001" customHeight="1" x14ac:dyDescent="0.3">
      <c r="A30" s="4"/>
      <c r="B30" s="4"/>
      <c r="C30" s="4"/>
      <c r="D30" s="4"/>
      <c r="E30" s="4"/>
    </row>
    <row r="31" spans="1:5" ht="20.100000000000001" customHeight="1" x14ac:dyDescent="0.3">
      <c r="A31" s="4"/>
      <c r="B31" s="4"/>
      <c r="C31" s="4"/>
      <c r="D31" s="4"/>
      <c r="E31" s="4"/>
    </row>
    <row r="32" spans="1:5" ht="20.100000000000001" customHeight="1" x14ac:dyDescent="0.3">
      <c r="A32" s="4"/>
      <c r="B32" s="4"/>
      <c r="C32" s="4"/>
      <c r="D32" s="4"/>
      <c r="E32" s="4"/>
    </row>
    <row r="33" spans="1:5" ht="20.100000000000001" customHeight="1" x14ac:dyDescent="0.3">
      <c r="A33" s="4"/>
      <c r="B33" s="4"/>
      <c r="C33" s="4"/>
      <c r="D33" s="4"/>
      <c r="E33" s="4"/>
    </row>
    <row r="34" spans="1:5" ht="20.100000000000001" customHeight="1" x14ac:dyDescent="0.3">
      <c r="A34" s="4"/>
      <c r="B34" s="4"/>
      <c r="C34" s="4"/>
      <c r="D34" s="4"/>
      <c r="E34" s="4"/>
    </row>
    <row r="35" spans="1:5" ht="23.45" customHeight="1" x14ac:dyDescent="0.35">
      <c r="A35" s="107" t="s">
        <v>218</v>
      </c>
      <c r="B35" s="108"/>
      <c r="C35" s="108"/>
      <c r="D35" s="108"/>
      <c r="E35" s="108"/>
    </row>
    <row r="36" spans="1:5" ht="29.45" customHeight="1" x14ac:dyDescent="0.35">
      <c r="A36" s="101" t="s">
        <v>24</v>
      </c>
      <c r="B36" s="102"/>
      <c r="C36" s="102"/>
      <c r="D36" s="102"/>
      <c r="E36" s="102"/>
    </row>
    <row r="37" spans="1:5" ht="29.45" customHeight="1" x14ac:dyDescent="0.4">
      <c r="A37" s="101" t="s">
        <v>191</v>
      </c>
      <c r="B37" s="102"/>
      <c r="C37" s="102"/>
      <c r="D37" s="102"/>
      <c r="E37" s="102"/>
    </row>
    <row r="38" spans="1:5" ht="26.45" customHeight="1" x14ac:dyDescent="0.35">
      <c r="A38" s="101" t="s">
        <v>25</v>
      </c>
      <c r="B38" s="102"/>
      <c r="C38" s="102"/>
      <c r="D38" s="102"/>
      <c r="E38" s="102"/>
    </row>
    <row r="39" spans="1:5" ht="26.45" customHeight="1" x14ac:dyDescent="0.35">
      <c r="A39" s="101" t="s">
        <v>26</v>
      </c>
      <c r="B39" s="102"/>
      <c r="C39" s="102"/>
      <c r="D39" s="102"/>
      <c r="E39" s="102"/>
    </row>
    <row r="40" spans="1:5" ht="26.45" customHeight="1" x14ac:dyDescent="0.35">
      <c r="A40" s="101" t="s">
        <v>38</v>
      </c>
      <c r="B40" s="102"/>
      <c r="C40" s="102"/>
      <c r="D40" s="102"/>
      <c r="E40" s="102"/>
    </row>
    <row r="41" spans="1:5" ht="26.45" customHeight="1" x14ac:dyDescent="0.35">
      <c r="A41" s="101" t="s">
        <v>39</v>
      </c>
      <c r="B41" s="102"/>
      <c r="C41" s="102"/>
      <c r="D41" s="102"/>
      <c r="E41" s="102"/>
    </row>
    <row r="42" spans="1:5" ht="20.100000000000001" customHeight="1" x14ac:dyDescent="0.3">
      <c r="A42" s="4"/>
      <c r="B42" s="4"/>
      <c r="C42" s="4"/>
      <c r="D42" s="4"/>
      <c r="E42" s="4"/>
    </row>
    <row r="43" spans="1:5" ht="23.45" customHeight="1" x14ac:dyDescent="0.35">
      <c r="A43" s="19" t="s">
        <v>23</v>
      </c>
      <c r="B43" s="14"/>
      <c r="C43" s="14"/>
      <c r="D43" s="14"/>
      <c r="E43" s="14"/>
    </row>
    <row r="44" spans="1:5" ht="23.45" customHeight="1" x14ac:dyDescent="0.35">
      <c r="A44" s="14"/>
      <c r="B44" s="13" t="s">
        <v>40</v>
      </c>
      <c r="C44" s="14"/>
      <c r="D44" s="14"/>
      <c r="E44" s="14"/>
    </row>
    <row r="45" spans="1:5" ht="23.45" customHeight="1" x14ac:dyDescent="0.35">
      <c r="A45" s="14"/>
      <c r="B45" s="13" t="s">
        <v>41</v>
      </c>
      <c r="C45" s="14"/>
      <c r="D45" s="14"/>
      <c r="E45" s="14"/>
    </row>
    <row r="46" spans="1:5" ht="23.45" customHeight="1" x14ac:dyDescent="0.35">
      <c r="A46" s="14"/>
      <c r="B46" s="13" t="s">
        <v>42</v>
      </c>
      <c r="C46" s="14"/>
      <c r="D46" s="14"/>
      <c r="E46" s="14"/>
    </row>
    <row r="47" spans="1:5" ht="20.100000000000001" customHeight="1" x14ac:dyDescent="0.35">
      <c r="A47" s="14"/>
      <c r="B47" s="14"/>
      <c r="C47" s="14"/>
      <c r="D47" s="14"/>
      <c r="E47" s="14"/>
    </row>
    <row r="48" spans="1:5" ht="23.45" customHeight="1" x14ac:dyDescent="0.35">
      <c r="A48" s="19" t="s">
        <v>30</v>
      </c>
      <c r="B48" s="14"/>
      <c r="C48" s="14"/>
      <c r="D48" s="14"/>
      <c r="E48" s="14"/>
    </row>
    <row r="49" spans="1:5" ht="23.45" customHeight="1" x14ac:dyDescent="0.35">
      <c r="A49" s="14"/>
      <c r="B49" s="13" t="s">
        <v>43</v>
      </c>
      <c r="C49" s="14"/>
      <c r="D49" s="14"/>
      <c r="E49" s="14"/>
    </row>
    <row r="50" spans="1:5" ht="23.45" customHeight="1" x14ac:dyDescent="0.35">
      <c r="A50" s="14"/>
      <c r="B50" s="13" t="s">
        <v>44</v>
      </c>
      <c r="C50" s="14"/>
      <c r="D50" s="14"/>
      <c r="E50" s="14"/>
    </row>
    <row r="51" spans="1:5" ht="23.45" customHeight="1" x14ac:dyDescent="0.35">
      <c r="A51" s="14"/>
      <c r="B51" s="13" t="s">
        <v>45</v>
      </c>
      <c r="C51" s="14"/>
      <c r="D51" s="14"/>
      <c r="E51" s="14"/>
    </row>
    <row r="52" spans="1:5" ht="20.100000000000001" customHeight="1" x14ac:dyDescent="0.35">
      <c r="A52" s="14"/>
      <c r="B52" s="14"/>
      <c r="C52" s="14"/>
      <c r="D52" s="14"/>
      <c r="E52" s="14"/>
    </row>
    <row r="53" spans="1:5" ht="23.45" customHeight="1" x14ac:dyDescent="0.35">
      <c r="A53" s="19" t="s">
        <v>35</v>
      </c>
      <c r="B53" s="14"/>
      <c r="C53" s="14"/>
      <c r="D53" s="14"/>
      <c r="E53" s="14"/>
    </row>
    <row r="54" spans="1:5" ht="26.45" customHeight="1" x14ac:dyDescent="0.35">
      <c r="A54" s="14"/>
      <c r="B54" s="13" t="s">
        <v>36</v>
      </c>
      <c r="C54" s="13" t="s">
        <v>37</v>
      </c>
      <c r="D54" s="25">
        <v>3645910</v>
      </c>
      <c r="E54" s="16" t="s">
        <v>7</v>
      </c>
    </row>
    <row r="55" spans="1:5" ht="24" customHeight="1" x14ac:dyDescent="0.35">
      <c r="A55" s="21"/>
      <c r="B55" s="21"/>
      <c r="C55" s="21"/>
      <c r="D55" s="21"/>
      <c r="E55" s="21"/>
    </row>
    <row r="56" spans="1:5" ht="24" customHeight="1" x14ac:dyDescent="0.35">
      <c r="A56" s="21"/>
      <c r="B56" s="21"/>
      <c r="C56" s="21"/>
      <c r="D56" s="21"/>
      <c r="E56" s="21"/>
    </row>
    <row r="57" spans="1:5" ht="24" customHeight="1" x14ac:dyDescent="0.35">
      <c r="A57" s="21"/>
      <c r="B57" s="21"/>
      <c r="C57" s="21"/>
      <c r="D57" s="21"/>
      <c r="E57" s="21"/>
    </row>
    <row r="58" spans="1:5" ht="24" customHeight="1" x14ac:dyDescent="0.35">
      <c r="A58" s="21"/>
      <c r="B58" s="21"/>
      <c r="C58" s="21"/>
      <c r="D58" s="21"/>
      <c r="E58" s="21"/>
    </row>
    <row r="59" spans="1:5" ht="24" customHeight="1" x14ac:dyDescent="0.35">
      <c r="A59" s="21"/>
      <c r="B59" s="21"/>
      <c r="C59" s="21"/>
      <c r="D59" s="21"/>
      <c r="E59" s="21"/>
    </row>
    <row r="60" spans="1:5" ht="24" customHeight="1" x14ac:dyDescent="0.35">
      <c r="A60" s="21"/>
      <c r="B60" s="21"/>
      <c r="C60" s="21"/>
      <c r="D60" s="21"/>
      <c r="E60" s="21"/>
    </row>
    <row r="61" spans="1:5" ht="24" customHeight="1" x14ac:dyDescent="0.35">
      <c r="A61" s="21"/>
      <c r="B61" s="21"/>
      <c r="C61" s="21"/>
      <c r="D61" s="21"/>
      <c r="E61" s="21"/>
    </row>
    <row r="62" spans="1:5" ht="24" customHeight="1" x14ac:dyDescent="0.35">
      <c r="A62" s="21"/>
      <c r="B62" s="21"/>
      <c r="C62" s="21"/>
      <c r="D62" s="21"/>
      <c r="E62" s="21"/>
    </row>
    <row r="63" spans="1:5" ht="24" customHeight="1" x14ac:dyDescent="0.35">
      <c r="A63" s="21"/>
      <c r="B63" s="21"/>
      <c r="C63" s="21"/>
      <c r="D63" s="21"/>
      <c r="E63" s="21"/>
    </row>
  </sheetData>
  <mergeCells count="14">
    <mergeCell ref="A41:E41"/>
    <mergeCell ref="A7:E7"/>
    <mergeCell ref="A6:E6"/>
    <mergeCell ref="A35:E35"/>
    <mergeCell ref="A1:E1"/>
    <mergeCell ref="A5:E5"/>
    <mergeCell ref="A40:E40"/>
    <mergeCell ref="A4:E4"/>
    <mergeCell ref="A39:E39"/>
    <mergeCell ref="A3:E3"/>
    <mergeCell ref="A38:E38"/>
    <mergeCell ref="A2:E2"/>
    <mergeCell ref="A37:E37"/>
    <mergeCell ref="A36:E36"/>
  </mergeCells>
  <pageMargins left="0.98425196850393704" right="0.59055118110236227" top="0.98425196850393704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showGridLines="0" topLeftCell="A28" zoomScale="130" zoomScaleNormal="130" workbookViewId="0">
      <selection activeCell="A23" sqref="A23:K23"/>
    </sheetView>
  </sheetViews>
  <sheetFormatPr defaultColWidth="9" defaultRowHeight="24" customHeight="1" x14ac:dyDescent="0.3"/>
  <cols>
    <col min="1" max="1" width="18.140625" style="17" customWidth="1"/>
    <col min="2" max="2" width="13" style="17" customWidth="1"/>
    <col min="3" max="3" width="11.85546875" style="17" bestFit="1" customWidth="1"/>
    <col min="4" max="4" width="11.42578125" style="17" customWidth="1"/>
    <col min="5" max="5" width="11.85546875" style="17" bestFit="1" customWidth="1"/>
    <col min="6" max="6" width="10.42578125" style="17" customWidth="1"/>
    <col min="7" max="7" width="11.7109375" style="17" customWidth="1"/>
    <col min="8" max="8" width="12.85546875" style="17" customWidth="1"/>
    <col min="9" max="9" width="11.85546875" style="17" bestFit="1" customWidth="1"/>
    <col min="10" max="10" width="14.7109375" style="17" bestFit="1" customWidth="1"/>
    <col min="11" max="11" width="5.140625" style="17" customWidth="1"/>
    <col min="12" max="12" width="7.28515625" style="17" bestFit="1" customWidth="1"/>
    <col min="13" max="256" width="9" style="17" customWidth="1"/>
    <col min="257" max="16384" width="9" style="18"/>
  </cols>
  <sheetData>
    <row r="1" spans="1:256" s="2" customFormat="1" ht="27.75" customHeight="1" x14ac:dyDescent="0.3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33" t="s">
        <v>215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" customFormat="1" ht="26.45" customHeight="1" x14ac:dyDescent="0.35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6.45" customHeight="1" x14ac:dyDescent="0.35">
      <c r="A3" s="101" t="s">
        <v>48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33"/>
    </row>
    <row r="4" spans="1:256" s="2" customFormat="1" ht="26.45" customHeight="1" x14ac:dyDescent="0.35">
      <c r="A4" s="101" t="s">
        <v>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3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ht="25.5" customHeight="1" x14ac:dyDescent="0.35">
      <c r="A5" s="101" t="s">
        <v>27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26.45" customHeight="1" x14ac:dyDescent="0.35">
      <c r="A6" s="101" t="s">
        <v>28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3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2" customFormat="1" ht="20.100000000000001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3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1" customHeight="1" x14ac:dyDescent="0.35">
      <c r="A8" s="115" t="s">
        <v>57</v>
      </c>
      <c r="B8" s="109" t="s">
        <v>50</v>
      </c>
      <c r="C8" s="110"/>
      <c r="D8" s="109" t="s">
        <v>51</v>
      </c>
      <c r="E8" s="110"/>
      <c r="F8" s="82" t="s">
        <v>52</v>
      </c>
      <c r="G8" s="82" t="s">
        <v>53</v>
      </c>
      <c r="H8" s="115" t="s">
        <v>54</v>
      </c>
      <c r="I8" s="83"/>
      <c r="J8" s="82" t="s">
        <v>55</v>
      </c>
      <c r="K8" s="84" t="s">
        <v>56</v>
      </c>
      <c r="L8" s="133"/>
    </row>
    <row r="9" spans="1:256" ht="21" customHeight="1" x14ac:dyDescent="0.35">
      <c r="A9" s="116"/>
      <c r="B9" s="111"/>
      <c r="C9" s="112"/>
      <c r="D9" s="111"/>
      <c r="E9" s="112"/>
      <c r="F9" s="26" t="s">
        <v>58</v>
      </c>
      <c r="G9" s="26" t="s">
        <v>59</v>
      </c>
      <c r="H9" s="116"/>
      <c r="I9" s="26" t="s">
        <v>6</v>
      </c>
      <c r="J9" s="26" t="s">
        <v>60</v>
      </c>
      <c r="K9" s="85" t="s">
        <v>61</v>
      </c>
      <c r="L9" s="133"/>
    </row>
    <row r="10" spans="1:256" ht="23.45" customHeight="1" x14ac:dyDescent="0.35">
      <c r="A10" s="117"/>
      <c r="B10" s="113"/>
      <c r="C10" s="114"/>
      <c r="D10" s="113"/>
      <c r="E10" s="114"/>
      <c r="F10" s="86"/>
      <c r="G10" s="86"/>
      <c r="H10" s="117"/>
      <c r="I10" s="27"/>
      <c r="J10" s="26" t="s">
        <v>62</v>
      </c>
      <c r="K10" s="87"/>
      <c r="L10" s="133"/>
    </row>
    <row r="11" spans="1:256" ht="23.45" customHeight="1" x14ac:dyDescent="0.35">
      <c r="A11" s="28"/>
      <c r="B11" s="33"/>
      <c r="C11" s="34"/>
      <c r="D11" s="33"/>
      <c r="E11" s="34"/>
      <c r="F11" s="28"/>
      <c r="G11" s="28"/>
      <c r="H11" s="28"/>
      <c r="I11" s="46"/>
      <c r="J11" s="33"/>
      <c r="K11" s="28"/>
      <c r="L11" s="133"/>
    </row>
    <row r="12" spans="1:256" ht="23.45" customHeight="1" x14ac:dyDescent="0.35">
      <c r="A12" s="26" t="s">
        <v>1</v>
      </c>
      <c r="B12" s="35"/>
      <c r="C12" s="36">
        <v>28028800</v>
      </c>
      <c r="D12" s="35"/>
      <c r="E12" s="36">
        <v>62270790</v>
      </c>
      <c r="F12" s="29" t="s">
        <v>63</v>
      </c>
      <c r="G12" s="29" t="s">
        <v>63</v>
      </c>
      <c r="H12" s="40">
        <v>9300000</v>
      </c>
      <c r="I12" s="47">
        <f>SUM(C12+E12+H12)</f>
        <v>99599590</v>
      </c>
      <c r="J12" s="88" t="s">
        <v>192</v>
      </c>
      <c r="K12" s="41">
        <v>332</v>
      </c>
      <c r="L12" s="133"/>
    </row>
    <row r="13" spans="1:256" ht="23.45" customHeight="1" x14ac:dyDescent="0.35">
      <c r="A13" s="32"/>
      <c r="B13" s="37"/>
      <c r="C13" s="38"/>
      <c r="D13" s="37"/>
      <c r="E13" s="38"/>
      <c r="F13" s="32"/>
      <c r="G13" s="32"/>
      <c r="H13" s="32"/>
      <c r="I13" s="48"/>
      <c r="J13" s="89" t="s">
        <v>193</v>
      </c>
      <c r="K13" s="32"/>
      <c r="L13" s="133"/>
    </row>
    <row r="14" spans="1:256" ht="23.45" customHeight="1" x14ac:dyDescent="0.35">
      <c r="A14" s="32"/>
      <c r="B14" s="37"/>
      <c r="C14" s="38"/>
      <c r="D14" s="37"/>
      <c r="E14" s="38"/>
      <c r="F14" s="32"/>
      <c r="G14" s="32"/>
      <c r="H14" s="32"/>
      <c r="I14" s="48"/>
      <c r="J14" s="89"/>
      <c r="K14" s="32"/>
      <c r="L14" s="133"/>
    </row>
    <row r="15" spans="1:256" ht="23.45" customHeight="1" x14ac:dyDescent="0.35">
      <c r="A15" s="32"/>
      <c r="B15" s="37"/>
      <c r="C15" s="38"/>
      <c r="D15" s="37"/>
      <c r="E15" s="38"/>
      <c r="F15" s="32"/>
      <c r="G15" s="32"/>
      <c r="H15" s="32"/>
      <c r="I15" s="48"/>
      <c r="J15" s="89"/>
      <c r="K15" s="32"/>
      <c r="L15" s="133"/>
    </row>
    <row r="16" spans="1:256" ht="23.45" customHeight="1" x14ac:dyDescent="0.35">
      <c r="A16" s="32"/>
      <c r="B16" s="37"/>
      <c r="C16" s="38"/>
      <c r="D16" s="37"/>
      <c r="E16" s="38"/>
      <c r="F16" s="32"/>
      <c r="G16" s="32"/>
      <c r="H16" s="32"/>
      <c r="I16" s="48"/>
      <c r="J16" s="89"/>
      <c r="K16" s="32"/>
      <c r="L16" s="133"/>
    </row>
    <row r="17" spans="1:256" ht="23.45" customHeight="1" x14ac:dyDescent="0.35">
      <c r="A17" s="30"/>
      <c r="B17" s="39"/>
      <c r="C17" s="31"/>
      <c r="D17" s="39"/>
      <c r="E17" s="31"/>
      <c r="F17" s="30"/>
      <c r="G17" s="30"/>
      <c r="H17" s="30"/>
      <c r="I17" s="49"/>
      <c r="J17" s="37"/>
      <c r="K17" s="32"/>
      <c r="L17" s="133"/>
    </row>
    <row r="18" spans="1:256" ht="23.45" customHeight="1" x14ac:dyDescent="0.35">
      <c r="A18" s="42" t="s">
        <v>6</v>
      </c>
      <c r="B18" s="43"/>
      <c r="C18" s="44">
        <f>SUM(C12:C17)</f>
        <v>28028800</v>
      </c>
      <c r="D18" s="43"/>
      <c r="E18" s="44">
        <f>SUM(E12:E17)</f>
        <v>62270790</v>
      </c>
      <c r="F18" s="42" t="s">
        <v>63</v>
      </c>
      <c r="G18" s="42" t="s">
        <v>63</v>
      </c>
      <c r="H18" s="45">
        <f>SUM(H12:H17)</f>
        <v>9300000</v>
      </c>
      <c r="I18" s="43">
        <f>SUM(I12:I17)</f>
        <v>99599590</v>
      </c>
      <c r="J18" s="39"/>
      <c r="K18" s="30"/>
      <c r="L18" s="133"/>
    </row>
    <row r="19" spans="1:256" ht="33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75"/>
      <c r="L19" s="133"/>
    </row>
    <row r="20" spans="1:256" s="53" customFormat="1" ht="27.75" customHeight="1" x14ac:dyDescent="0.35">
      <c r="A20" s="101" t="s">
        <v>46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18" t="s">
        <v>216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</row>
    <row r="21" spans="1:256" ht="26.45" customHeight="1" x14ac:dyDescent="0.35">
      <c r="A21" s="101" t="s">
        <v>47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18"/>
    </row>
    <row r="22" spans="1:256" ht="26.45" customHeight="1" x14ac:dyDescent="0.35">
      <c r="A22" s="101" t="s">
        <v>48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18"/>
    </row>
    <row r="23" spans="1:256" ht="26.45" customHeight="1" x14ac:dyDescent="0.35">
      <c r="A23" s="101" t="s">
        <v>65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18"/>
    </row>
    <row r="24" spans="1:256" ht="26.45" customHeight="1" x14ac:dyDescent="0.35">
      <c r="A24" s="101" t="s">
        <v>38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18"/>
    </row>
    <row r="25" spans="1:256" ht="26.45" customHeight="1" x14ac:dyDescent="0.35">
      <c r="A25" s="101" t="s">
        <v>39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18"/>
    </row>
    <row r="26" spans="1:256" ht="20.100000000000001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18"/>
    </row>
    <row r="27" spans="1:256" s="51" customFormat="1" ht="23.45" customHeight="1" x14ac:dyDescent="0.35">
      <c r="A27" s="109" t="s">
        <v>57</v>
      </c>
      <c r="B27" s="110"/>
      <c r="C27" s="109" t="s">
        <v>69</v>
      </c>
      <c r="D27" s="110"/>
      <c r="E27" s="129" t="s">
        <v>66</v>
      </c>
      <c r="F27" s="130"/>
      <c r="G27" s="82" t="s">
        <v>67</v>
      </c>
      <c r="H27" s="82" t="s">
        <v>68</v>
      </c>
      <c r="I27" s="83"/>
      <c r="J27" s="82" t="s">
        <v>55</v>
      </c>
      <c r="K27" s="84" t="s">
        <v>56</v>
      </c>
      <c r="L27" s="118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s="51" customFormat="1" ht="23.45" customHeight="1" x14ac:dyDescent="0.35">
      <c r="A28" s="111"/>
      <c r="B28" s="112"/>
      <c r="C28" s="111"/>
      <c r="D28" s="112"/>
      <c r="E28" s="125" t="s">
        <v>70</v>
      </c>
      <c r="F28" s="126"/>
      <c r="G28" s="26" t="s">
        <v>71</v>
      </c>
      <c r="H28" s="26" t="s">
        <v>72</v>
      </c>
      <c r="I28" s="26" t="s">
        <v>6</v>
      </c>
      <c r="J28" s="26" t="s">
        <v>60</v>
      </c>
      <c r="K28" s="85" t="s">
        <v>61</v>
      </c>
      <c r="L28" s="118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s="51" customFormat="1" ht="23.45" customHeight="1" x14ac:dyDescent="0.35">
      <c r="A29" s="113"/>
      <c r="B29" s="114"/>
      <c r="C29" s="113"/>
      <c r="D29" s="114"/>
      <c r="E29" s="49"/>
      <c r="F29" s="90"/>
      <c r="G29" s="86"/>
      <c r="H29" s="86"/>
      <c r="I29" s="27"/>
      <c r="J29" s="26" t="s">
        <v>62</v>
      </c>
      <c r="K29" s="87"/>
      <c r="L29" s="118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s="51" customFormat="1" ht="23.45" customHeight="1" x14ac:dyDescent="0.35">
      <c r="A30" s="33"/>
      <c r="B30" s="34"/>
      <c r="C30" s="33"/>
      <c r="D30" s="34"/>
      <c r="E30" s="33"/>
      <c r="F30" s="34"/>
      <c r="G30" s="28"/>
      <c r="H30" s="28"/>
      <c r="I30" s="46"/>
      <c r="J30" s="33"/>
      <c r="K30" s="28"/>
      <c r="L30" s="118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s="51" customFormat="1" ht="23.45" customHeight="1" x14ac:dyDescent="0.35">
      <c r="A31" s="131" t="s">
        <v>1</v>
      </c>
      <c r="B31" s="132"/>
      <c r="C31" s="123">
        <v>300000</v>
      </c>
      <c r="D31" s="124"/>
      <c r="E31" s="123">
        <v>390000</v>
      </c>
      <c r="F31" s="124"/>
      <c r="G31" s="40">
        <v>50000</v>
      </c>
      <c r="H31" s="40">
        <v>2905910</v>
      </c>
      <c r="I31" s="47">
        <f>SUM(C31:H31)</f>
        <v>3645910</v>
      </c>
      <c r="J31" s="88" t="s">
        <v>64</v>
      </c>
      <c r="K31" s="41">
        <v>411</v>
      </c>
      <c r="L31" s="118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s="51" customFormat="1" ht="23.45" customHeight="1" x14ac:dyDescent="0.35">
      <c r="A32" s="91"/>
      <c r="B32" s="92"/>
      <c r="C32" s="76"/>
      <c r="D32" s="77"/>
      <c r="E32" s="76"/>
      <c r="F32" s="77"/>
      <c r="G32" s="40"/>
      <c r="H32" s="40"/>
      <c r="I32" s="47"/>
      <c r="J32" s="88"/>
      <c r="K32" s="41"/>
      <c r="L32" s="118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256" s="51" customFormat="1" ht="23.45" customHeight="1" x14ac:dyDescent="0.35">
      <c r="A33" s="91"/>
      <c r="B33" s="92"/>
      <c r="C33" s="76"/>
      <c r="D33" s="77"/>
      <c r="E33" s="76"/>
      <c r="F33" s="77"/>
      <c r="G33" s="40"/>
      <c r="H33" s="40"/>
      <c r="I33" s="47"/>
      <c r="J33" s="88"/>
      <c r="K33" s="41"/>
      <c r="L33" s="118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1:256" s="51" customFormat="1" ht="23.45" customHeight="1" x14ac:dyDescent="0.35">
      <c r="A34" s="37"/>
      <c r="B34" s="38"/>
      <c r="C34" s="37"/>
      <c r="D34" s="38"/>
      <c r="E34" s="37"/>
      <c r="F34" s="38"/>
      <c r="G34" s="32"/>
      <c r="H34" s="32"/>
      <c r="I34" s="48"/>
      <c r="J34" s="37"/>
      <c r="K34" s="32"/>
      <c r="L34" s="118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1:256" s="51" customFormat="1" ht="23.45" customHeight="1" x14ac:dyDescent="0.35">
      <c r="A35" s="37"/>
      <c r="B35" s="38"/>
      <c r="C35" s="37"/>
      <c r="D35" s="38"/>
      <c r="E35" s="37"/>
      <c r="F35" s="38"/>
      <c r="G35" s="32"/>
      <c r="H35" s="32"/>
      <c r="I35" s="48"/>
      <c r="J35" s="37"/>
      <c r="K35" s="32"/>
      <c r="L35" s="118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s="51" customFormat="1" ht="23.45" customHeight="1" x14ac:dyDescent="0.35">
      <c r="A36" s="39"/>
      <c r="B36" s="31"/>
      <c r="C36" s="39"/>
      <c r="D36" s="31"/>
      <c r="E36" s="39"/>
      <c r="F36" s="31"/>
      <c r="G36" s="30"/>
      <c r="H36" s="30"/>
      <c r="I36" s="49"/>
      <c r="J36" s="37"/>
      <c r="K36" s="32"/>
      <c r="L36" s="118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1:256" s="51" customFormat="1" ht="23.45" customHeight="1" x14ac:dyDescent="0.35">
      <c r="A37" s="121" t="s">
        <v>6</v>
      </c>
      <c r="B37" s="122"/>
      <c r="C37" s="119">
        <f>SUM(C31:D36)</f>
        <v>300000</v>
      </c>
      <c r="D37" s="120"/>
      <c r="E37" s="119">
        <f>SUM(E31:F36)</f>
        <v>390000</v>
      </c>
      <c r="F37" s="120"/>
      <c r="G37" s="45">
        <f>SUM(G31:G36)</f>
        <v>50000</v>
      </c>
      <c r="H37" s="45">
        <f>SUM(H31:H36)</f>
        <v>2905910</v>
      </c>
      <c r="I37" s="43">
        <f>SUM(C37+E37+G37+H37)</f>
        <v>3645910</v>
      </c>
      <c r="J37" s="39"/>
      <c r="K37" s="30"/>
      <c r="L37" s="118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1:256" s="51" customFormat="1" ht="33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27"/>
      <c r="L38" s="118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1:256" s="51" customFormat="1" ht="20.100000000000001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28"/>
      <c r="L39" s="118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1:256" ht="24" customHeight="1" x14ac:dyDescent="0.3">
      <c r="L40" s="118"/>
    </row>
    <row r="41" spans="1:256" ht="24" customHeight="1" x14ac:dyDescent="0.3">
      <c r="L41" s="118"/>
    </row>
  </sheetData>
  <mergeCells count="29">
    <mergeCell ref="A27:B29"/>
    <mergeCell ref="C27:D29"/>
    <mergeCell ref="L20:L41"/>
    <mergeCell ref="A3:K3"/>
    <mergeCell ref="E37:F37"/>
    <mergeCell ref="A37:B37"/>
    <mergeCell ref="C31:D31"/>
    <mergeCell ref="E28:F28"/>
    <mergeCell ref="K38:K39"/>
    <mergeCell ref="C37:D37"/>
    <mergeCell ref="E27:F27"/>
    <mergeCell ref="A31:B31"/>
    <mergeCell ref="E31:F31"/>
    <mergeCell ref="A8:A10"/>
    <mergeCell ref="L1:L19"/>
    <mergeCell ref="A2:K2"/>
    <mergeCell ref="A25:K25"/>
    <mergeCell ref="A23:K23"/>
    <mergeCell ref="A22:K22"/>
    <mergeCell ref="A4:K4"/>
    <mergeCell ref="B8:C10"/>
    <mergeCell ref="A20:K20"/>
    <mergeCell ref="D8:E10"/>
    <mergeCell ref="H8:H10"/>
    <mergeCell ref="A1:K1"/>
    <mergeCell ref="A24:K24"/>
    <mergeCell ref="A21:K21"/>
    <mergeCell ref="A6:K6"/>
    <mergeCell ref="A5:K5"/>
  </mergeCells>
  <pageMargins left="0.98425196850393704" right="0.59055118110236227" top="1.3779527559055118" bottom="0.59055118110236227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showGridLines="0" tabSelected="1" topLeftCell="A127" zoomScale="140" zoomScaleNormal="140" workbookViewId="0">
      <selection activeCell="A150" sqref="A150:XFD150"/>
    </sheetView>
  </sheetViews>
  <sheetFormatPr defaultColWidth="9" defaultRowHeight="24" customHeight="1" x14ac:dyDescent="0.3"/>
  <cols>
    <col min="1" max="1" width="2.85546875" style="1" customWidth="1"/>
    <col min="2" max="2" width="3.5703125" style="1" customWidth="1"/>
    <col min="3" max="3" width="55" style="1" customWidth="1"/>
    <col min="4" max="4" width="7.85546875" style="1" customWidth="1"/>
    <col min="5" max="5" width="15.5703125" style="1" customWidth="1"/>
    <col min="6" max="6" width="10.42578125" style="1" customWidth="1"/>
    <col min="7" max="7" width="9.140625" style="1" customWidth="1"/>
    <col min="8" max="256" width="9" style="1" customWidth="1"/>
    <col min="257" max="16384" width="9" style="2"/>
  </cols>
  <sheetData>
    <row r="1" spans="1:256" ht="26.45" customHeight="1" x14ac:dyDescent="0.35">
      <c r="A1" s="101" t="s">
        <v>73</v>
      </c>
      <c r="B1" s="102"/>
      <c r="C1" s="102"/>
      <c r="D1" s="102"/>
      <c r="E1" s="102"/>
      <c r="F1" s="102"/>
      <c r="G1" s="4"/>
    </row>
    <row r="2" spans="1:256" ht="26.45" customHeight="1" x14ac:dyDescent="0.35">
      <c r="A2" s="101" t="s">
        <v>1</v>
      </c>
      <c r="B2" s="102"/>
      <c r="C2" s="102"/>
      <c r="D2" s="102"/>
      <c r="E2" s="102"/>
      <c r="F2" s="102"/>
      <c r="G2" s="4"/>
    </row>
    <row r="3" spans="1:256" ht="29.45" customHeight="1" x14ac:dyDescent="0.4">
      <c r="A3" s="101" t="s">
        <v>188</v>
      </c>
      <c r="B3" s="102"/>
      <c r="C3" s="102"/>
      <c r="D3" s="102"/>
      <c r="E3" s="102"/>
      <c r="F3" s="102"/>
      <c r="G3" s="4"/>
    </row>
    <row r="4" spans="1:256" ht="26.45" customHeight="1" x14ac:dyDescent="0.35">
      <c r="A4" s="101" t="s">
        <v>2</v>
      </c>
      <c r="B4" s="102"/>
      <c r="C4" s="102"/>
      <c r="D4" s="102"/>
      <c r="E4" s="102"/>
      <c r="F4" s="102"/>
      <c r="G4" s="4"/>
    </row>
    <row r="5" spans="1:256" ht="26.45" customHeight="1" x14ac:dyDescent="0.35">
      <c r="A5" s="101" t="s">
        <v>3</v>
      </c>
      <c r="B5" s="102"/>
      <c r="C5" s="102"/>
      <c r="D5" s="102"/>
      <c r="E5" s="102"/>
      <c r="F5" s="102"/>
      <c r="G5" s="4"/>
    </row>
    <row r="6" spans="1:256" ht="10.5" customHeight="1" x14ac:dyDescent="0.35">
      <c r="A6" s="102"/>
      <c r="B6" s="102"/>
      <c r="C6" s="102"/>
      <c r="D6" s="102"/>
      <c r="E6" s="102"/>
      <c r="F6" s="102"/>
      <c r="G6" s="4"/>
    </row>
    <row r="7" spans="1:256" ht="26.45" customHeight="1" x14ac:dyDescent="0.35">
      <c r="A7" s="105" t="s">
        <v>74</v>
      </c>
      <c r="B7" s="106"/>
      <c r="C7" s="106"/>
      <c r="D7" s="106"/>
      <c r="E7" s="106"/>
      <c r="F7" s="106"/>
      <c r="G7" s="4"/>
    </row>
    <row r="8" spans="1:256" ht="26.45" customHeight="1" x14ac:dyDescent="0.35">
      <c r="A8" s="56" t="s">
        <v>75</v>
      </c>
      <c r="B8" s="4"/>
      <c r="C8" s="4"/>
      <c r="D8" s="56" t="s">
        <v>6</v>
      </c>
      <c r="E8" s="20">
        <f>SUM(E9+E11+E18+E21+E23+E29)</f>
        <v>3645910</v>
      </c>
      <c r="F8" s="57" t="s">
        <v>7</v>
      </c>
      <c r="G8" s="4"/>
    </row>
    <row r="9" spans="1:256" s="70" customFormat="1" ht="23.45" customHeight="1" x14ac:dyDescent="0.35">
      <c r="A9" s="6"/>
      <c r="B9" s="6"/>
      <c r="C9" s="5" t="s">
        <v>76</v>
      </c>
      <c r="D9" s="5" t="s">
        <v>9</v>
      </c>
      <c r="E9" s="25">
        <v>300000</v>
      </c>
      <c r="F9" s="8" t="s">
        <v>7</v>
      </c>
      <c r="G9" s="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spans="1:256" s="22" customFormat="1" ht="48" customHeight="1" x14ac:dyDescent="0.35">
      <c r="A10" s="142" t="s">
        <v>194</v>
      </c>
      <c r="B10" s="143"/>
      <c r="C10" s="143"/>
      <c r="D10" s="143"/>
      <c r="E10" s="143"/>
      <c r="F10" s="143"/>
      <c r="G10" s="1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s="70" customFormat="1" ht="23.45" customHeight="1" x14ac:dyDescent="0.35">
      <c r="A11" s="6"/>
      <c r="B11" s="6"/>
      <c r="C11" s="5" t="s">
        <v>77</v>
      </c>
      <c r="D11" s="5" t="s">
        <v>9</v>
      </c>
      <c r="E11" s="25">
        <v>390000</v>
      </c>
      <c r="F11" s="8" t="s">
        <v>7</v>
      </c>
      <c r="G11" s="6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spans="1:256" s="22" customFormat="1" ht="48.75" customHeight="1" x14ac:dyDescent="0.35">
      <c r="A12" s="103" t="s">
        <v>195</v>
      </c>
      <c r="B12" s="104"/>
      <c r="C12" s="104"/>
      <c r="D12" s="104"/>
      <c r="E12" s="104"/>
      <c r="F12" s="104"/>
      <c r="G12" s="1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s="22" customFormat="1" ht="23.45" customHeight="1" x14ac:dyDescent="0.35">
      <c r="A13" s="64"/>
      <c r="B13" s="64"/>
      <c r="C13" s="103" t="s">
        <v>78</v>
      </c>
      <c r="D13" s="104"/>
      <c r="E13" s="67">
        <v>7800000</v>
      </c>
      <c r="F13" s="16" t="s">
        <v>7</v>
      </c>
      <c r="G13" s="14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22" customFormat="1" ht="23.45" customHeight="1" x14ac:dyDescent="0.35">
      <c r="A14" s="64"/>
      <c r="B14" s="64"/>
      <c r="C14" s="68" t="s">
        <v>79</v>
      </c>
      <c r="D14" s="64"/>
      <c r="E14" s="67">
        <f>E13*5/100</f>
        <v>390000</v>
      </c>
      <c r="F14" s="59" t="s">
        <v>7</v>
      </c>
      <c r="G14" s="1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s="22" customFormat="1" ht="23.45" customHeight="1" x14ac:dyDescent="0.35">
      <c r="A15" s="64"/>
      <c r="B15" s="64"/>
      <c r="C15" s="68" t="s">
        <v>80</v>
      </c>
      <c r="D15" s="64"/>
      <c r="E15" s="67">
        <f>E13*5/100</f>
        <v>390000</v>
      </c>
      <c r="F15" s="59" t="s">
        <v>7</v>
      </c>
      <c r="G15" s="1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s="22" customFormat="1" ht="23.45" customHeight="1" x14ac:dyDescent="0.35">
      <c r="A16" s="136" t="s">
        <v>81</v>
      </c>
      <c r="B16" s="137"/>
      <c r="C16" s="137"/>
      <c r="D16" s="137"/>
      <c r="E16" s="137"/>
      <c r="F16" s="137"/>
      <c r="G16" s="1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pans="1:256" s="22" customFormat="1" ht="23.45" customHeight="1" x14ac:dyDescent="0.35">
      <c r="A17" s="136" t="s">
        <v>82</v>
      </c>
      <c r="B17" s="137"/>
      <c r="C17" s="137"/>
      <c r="D17" s="137"/>
      <c r="E17" s="137"/>
      <c r="F17" s="137"/>
      <c r="G17" s="1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s="70" customFormat="1" ht="23.25" customHeight="1" x14ac:dyDescent="0.35">
      <c r="A18" s="93"/>
      <c r="B18" s="58"/>
      <c r="C18" s="94" t="s">
        <v>83</v>
      </c>
      <c r="D18" s="5" t="s">
        <v>9</v>
      </c>
      <c r="E18" s="25">
        <v>50000</v>
      </c>
      <c r="F18" s="8" t="s">
        <v>7</v>
      </c>
      <c r="G18" s="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spans="1:256" s="22" customFormat="1" ht="23.25" customHeight="1" x14ac:dyDescent="0.35">
      <c r="A19" s="13" t="s">
        <v>196</v>
      </c>
      <c r="B19" s="14"/>
      <c r="C19" s="14"/>
      <c r="D19" s="14"/>
      <c r="E19" s="14"/>
      <c r="F19" s="14"/>
      <c r="G19" s="1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 s="24" customFormat="1" ht="23.25" customHeight="1" x14ac:dyDescent="0.35">
      <c r="A20" s="54"/>
      <c r="B20" s="54"/>
      <c r="C20" s="56" t="s">
        <v>84</v>
      </c>
      <c r="D20" s="56" t="s">
        <v>6</v>
      </c>
      <c r="E20" s="20">
        <f>SUM(E21+E23+E29)</f>
        <v>2905910</v>
      </c>
      <c r="F20" s="57" t="s">
        <v>7</v>
      </c>
      <c r="G20" s="54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70" customFormat="1" ht="23.25" customHeight="1" x14ac:dyDescent="0.35">
      <c r="A21" s="6"/>
      <c r="B21" s="58"/>
      <c r="C21" s="94" t="s">
        <v>85</v>
      </c>
      <c r="D21" s="5" t="s">
        <v>9</v>
      </c>
      <c r="E21" s="25">
        <v>625000</v>
      </c>
      <c r="F21" s="8" t="s">
        <v>7</v>
      </c>
      <c r="G21" s="6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spans="1:256" s="22" customFormat="1" ht="25.5" customHeight="1" x14ac:dyDescent="0.35">
      <c r="A22" s="103" t="s">
        <v>86</v>
      </c>
      <c r="B22" s="104"/>
      <c r="C22" s="104"/>
      <c r="D22" s="104"/>
      <c r="E22" s="104"/>
      <c r="F22" s="104"/>
      <c r="G22" s="1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s="70" customFormat="1" ht="23.45" customHeight="1" x14ac:dyDescent="0.35">
      <c r="A23" s="6"/>
      <c r="B23" s="6"/>
      <c r="C23" s="5" t="s">
        <v>87</v>
      </c>
      <c r="D23" s="5" t="s">
        <v>9</v>
      </c>
      <c r="E23" s="25">
        <v>216000</v>
      </c>
      <c r="F23" s="8" t="s">
        <v>7</v>
      </c>
      <c r="G23" s="6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spans="1:256" s="22" customFormat="1" ht="76.5" customHeight="1" x14ac:dyDescent="0.35">
      <c r="A24" s="103" t="s">
        <v>197</v>
      </c>
      <c r="B24" s="104"/>
      <c r="C24" s="104"/>
      <c r="D24" s="104"/>
      <c r="E24" s="104"/>
      <c r="F24" s="104"/>
      <c r="G24" s="1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s="22" customFormat="1" ht="21" x14ac:dyDescent="0.35">
      <c r="A25" s="68"/>
      <c r="B25" s="64"/>
      <c r="C25" s="64"/>
      <c r="D25" s="64"/>
      <c r="E25" s="64"/>
      <c r="F25" s="64"/>
      <c r="G25" s="1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s="22" customFormat="1" ht="21" x14ac:dyDescent="0.35">
      <c r="A26" s="68"/>
      <c r="B26" s="64"/>
      <c r="C26" s="64"/>
      <c r="D26" s="64"/>
      <c r="E26" s="64"/>
      <c r="F26" s="64"/>
      <c r="G26" s="1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s="22" customFormat="1" ht="21" x14ac:dyDescent="0.35">
      <c r="A27" s="73"/>
      <c r="B27" s="74"/>
      <c r="C27" s="74"/>
      <c r="D27" s="74"/>
      <c r="E27" s="74"/>
      <c r="F27" s="74"/>
      <c r="G27" s="1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s="22" customFormat="1" ht="21" x14ac:dyDescent="0.35">
      <c r="A28" s="73"/>
      <c r="B28" s="74"/>
      <c r="C28" s="74"/>
      <c r="D28" s="74"/>
      <c r="E28" s="74"/>
      <c r="F28" s="74"/>
      <c r="G28" s="14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s="70" customFormat="1" ht="23.45" customHeight="1" x14ac:dyDescent="0.35">
      <c r="A29" s="6"/>
      <c r="B29" s="6"/>
      <c r="C29" s="5" t="s">
        <v>88</v>
      </c>
      <c r="D29" s="5" t="s">
        <v>9</v>
      </c>
      <c r="E29" s="25">
        <v>2064910</v>
      </c>
      <c r="F29" s="8" t="s">
        <v>7</v>
      </c>
      <c r="G29" s="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spans="1:256" s="22" customFormat="1" ht="55.5" customHeight="1" x14ac:dyDescent="0.35">
      <c r="A30" s="136" t="s">
        <v>211</v>
      </c>
      <c r="B30" s="146"/>
      <c r="C30" s="146"/>
      <c r="D30" s="146"/>
      <c r="E30" s="146"/>
      <c r="F30" s="146"/>
      <c r="G30" s="1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s="22" customFormat="1" ht="23.45" customHeight="1" x14ac:dyDescent="0.35">
      <c r="A31" s="64"/>
      <c r="B31" s="64"/>
      <c r="C31" s="68" t="s">
        <v>89</v>
      </c>
      <c r="D31" s="64"/>
      <c r="E31" s="67">
        <v>103245500</v>
      </c>
      <c r="F31" s="59" t="s">
        <v>7</v>
      </c>
      <c r="G31" s="1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s="22" customFormat="1" ht="23.45" customHeight="1" x14ac:dyDescent="0.35">
      <c r="A32" s="64"/>
      <c r="B32" s="64"/>
      <c r="C32" s="68" t="s">
        <v>90</v>
      </c>
      <c r="D32" s="64"/>
      <c r="E32" s="67">
        <f>SUM(E29)</f>
        <v>2064910</v>
      </c>
      <c r="F32" s="59" t="s">
        <v>7</v>
      </c>
      <c r="G32" s="14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 s="24" customFormat="1" ht="24.75" customHeight="1" x14ac:dyDescent="0.35">
      <c r="A33" s="54"/>
      <c r="B33" s="56" t="s">
        <v>50</v>
      </c>
      <c r="C33" s="54"/>
      <c r="D33" s="56" t="s">
        <v>6</v>
      </c>
      <c r="E33" s="20">
        <f>SUM(E34+E45+E51)</f>
        <v>28028800</v>
      </c>
      <c r="F33" s="57" t="s">
        <v>7</v>
      </c>
      <c r="G33" s="54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2" customFormat="1" ht="23.45" customHeight="1" x14ac:dyDescent="0.35">
      <c r="A34" s="14"/>
      <c r="B34" s="14"/>
      <c r="C34" s="5" t="s">
        <v>91</v>
      </c>
      <c r="D34" s="5" t="s">
        <v>6</v>
      </c>
      <c r="E34" s="25">
        <f>E35+E43+E37</f>
        <v>18114500</v>
      </c>
      <c r="F34" s="8" t="s">
        <v>7</v>
      </c>
      <c r="G34" s="14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pans="1:256" s="70" customFormat="1" ht="23.45" customHeight="1" x14ac:dyDescent="0.35">
      <c r="A35" s="6"/>
      <c r="B35" s="6"/>
      <c r="C35" s="5" t="s">
        <v>92</v>
      </c>
      <c r="D35" s="5" t="s">
        <v>9</v>
      </c>
      <c r="E35" s="25">
        <v>17568500</v>
      </c>
      <c r="F35" s="8" t="s">
        <v>7</v>
      </c>
      <c r="G35" s="6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pans="1:256" s="22" customFormat="1" ht="23.45" customHeight="1" x14ac:dyDescent="0.35">
      <c r="A36" s="103" t="s">
        <v>93</v>
      </c>
      <c r="B36" s="104"/>
      <c r="C36" s="104"/>
      <c r="D36" s="104"/>
      <c r="E36" s="104"/>
      <c r="F36" s="104"/>
      <c r="G36" s="14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</row>
    <row r="37" spans="1:256" s="70" customFormat="1" ht="23.45" customHeight="1" x14ac:dyDescent="0.35">
      <c r="A37" s="6"/>
      <c r="B37" s="6"/>
      <c r="C37" s="5" t="s">
        <v>94</v>
      </c>
      <c r="D37" s="5" t="s">
        <v>9</v>
      </c>
      <c r="E37" s="25">
        <v>336000</v>
      </c>
      <c r="F37" s="8" t="s">
        <v>7</v>
      </c>
      <c r="G37" s="6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pans="1:256" s="22" customFormat="1" ht="24" customHeight="1" x14ac:dyDescent="0.35">
      <c r="A38" s="103" t="s">
        <v>95</v>
      </c>
      <c r="B38" s="104"/>
      <c r="C38" s="104"/>
      <c r="D38" s="104"/>
      <c r="E38" s="104"/>
      <c r="F38" s="104"/>
      <c r="G38" s="14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s="22" customFormat="1" ht="24" customHeight="1" x14ac:dyDescent="0.35">
      <c r="A39" s="64"/>
      <c r="B39" s="64"/>
      <c r="C39" s="136" t="s">
        <v>96</v>
      </c>
      <c r="D39" s="137"/>
      <c r="E39" s="137"/>
      <c r="F39" s="137"/>
      <c r="G39" s="14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pans="1:256" s="22" customFormat="1" ht="24" customHeight="1" x14ac:dyDescent="0.35">
      <c r="A40" s="64"/>
      <c r="B40" s="64"/>
      <c r="C40" s="136" t="s">
        <v>97</v>
      </c>
      <c r="D40" s="137"/>
      <c r="E40" s="137"/>
      <c r="F40" s="137"/>
      <c r="G40" s="14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s="22" customFormat="1" ht="24" customHeight="1" x14ac:dyDescent="0.35">
      <c r="A41" s="64"/>
      <c r="B41" s="64"/>
      <c r="C41" s="136" t="s">
        <v>98</v>
      </c>
      <c r="D41" s="137"/>
      <c r="E41" s="137"/>
      <c r="F41" s="137"/>
      <c r="G41" s="14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s="22" customFormat="1" ht="48.75" customHeight="1" x14ac:dyDescent="0.35">
      <c r="A42" s="136" t="s">
        <v>198</v>
      </c>
      <c r="B42" s="137"/>
      <c r="C42" s="137"/>
      <c r="D42" s="137"/>
      <c r="E42" s="137"/>
      <c r="F42" s="137"/>
      <c r="G42" s="1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s="70" customFormat="1" ht="23.45" customHeight="1" x14ac:dyDescent="0.35">
      <c r="A43" s="6"/>
      <c r="B43" s="6"/>
      <c r="C43" s="5" t="s">
        <v>99</v>
      </c>
      <c r="D43" s="5" t="s">
        <v>9</v>
      </c>
      <c r="E43" s="62">
        <v>210000</v>
      </c>
      <c r="F43" s="8" t="s">
        <v>7</v>
      </c>
      <c r="G43" s="6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</row>
    <row r="44" spans="1:256" s="22" customFormat="1" ht="94.5" customHeight="1" x14ac:dyDescent="0.35">
      <c r="A44" s="103" t="s">
        <v>199</v>
      </c>
      <c r="B44" s="104"/>
      <c r="C44" s="104"/>
      <c r="D44" s="104"/>
      <c r="E44" s="104"/>
      <c r="F44" s="104"/>
      <c r="G44" s="14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ht="24" customHeight="1" x14ac:dyDescent="0.35">
      <c r="A45" s="4"/>
      <c r="B45" s="4"/>
      <c r="C45" s="5" t="s">
        <v>100</v>
      </c>
      <c r="D45" s="5" t="s">
        <v>6</v>
      </c>
      <c r="E45" s="7">
        <f>SUM(E46+E48)</f>
        <v>2114300</v>
      </c>
      <c r="F45" s="8" t="s">
        <v>7</v>
      </c>
      <c r="G45" s="4"/>
    </row>
    <row r="46" spans="1:256" s="97" customFormat="1" ht="23.45" customHeight="1" x14ac:dyDescent="0.35">
      <c r="A46" s="6"/>
      <c r="B46" s="6"/>
      <c r="C46" s="5" t="s">
        <v>101</v>
      </c>
      <c r="D46" s="5" t="s">
        <v>9</v>
      </c>
      <c r="E46" s="25">
        <v>2104300</v>
      </c>
      <c r="F46" s="8" t="s">
        <v>7</v>
      </c>
      <c r="G46" s="95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</row>
    <row r="47" spans="1:256" ht="23.45" customHeight="1" x14ac:dyDescent="0.3">
      <c r="A47" s="103" t="s">
        <v>102</v>
      </c>
      <c r="B47" s="104"/>
      <c r="C47" s="104"/>
      <c r="D47" s="104"/>
      <c r="E47" s="104"/>
      <c r="F47" s="104"/>
      <c r="G47" s="4"/>
    </row>
    <row r="48" spans="1:256" s="97" customFormat="1" ht="25.5" customHeight="1" x14ac:dyDescent="0.35">
      <c r="A48" s="98"/>
      <c r="B48" s="98"/>
      <c r="C48" s="63" t="s">
        <v>103</v>
      </c>
      <c r="D48" s="63" t="s">
        <v>9</v>
      </c>
      <c r="E48" s="25">
        <v>10000</v>
      </c>
      <c r="F48" s="99" t="s">
        <v>7</v>
      </c>
      <c r="G48" s="95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spans="1:256" ht="24" customHeight="1" x14ac:dyDescent="0.3">
      <c r="A49" s="136" t="s">
        <v>104</v>
      </c>
      <c r="B49" s="137"/>
      <c r="C49" s="137"/>
      <c r="D49" s="137"/>
      <c r="E49" s="137"/>
      <c r="F49" s="137"/>
      <c r="G49" s="4"/>
    </row>
    <row r="50" spans="1:256" ht="24" customHeight="1" x14ac:dyDescent="0.3">
      <c r="A50" s="137"/>
      <c r="B50" s="137"/>
      <c r="C50" s="137"/>
      <c r="D50" s="137"/>
      <c r="E50" s="137"/>
      <c r="F50" s="137"/>
      <c r="G50" s="4"/>
    </row>
    <row r="51" spans="1:256" s="70" customFormat="1" ht="21" customHeight="1" x14ac:dyDescent="0.35">
      <c r="A51" s="6"/>
      <c r="B51" s="6"/>
      <c r="C51" s="5" t="s">
        <v>105</v>
      </c>
      <c r="D51" s="5" t="s">
        <v>6</v>
      </c>
      <c r="E51" s="25">
        <f>SUM(E52+E55)</f>
        <v>7800000</v>
      </c>
      <c r="F51" s="8" t="s">
        <v>7</v>
      </c>
      <c r="G51" s="6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</row>
    <row r="52" spans="1:256" s="97" customFormat="1" ht="21" customHeight="1" x14ac:dyDescent="0.35">
      <c r="A52" s="6"/>
      <c r="B52" s="6"/>
      <c r="C52" s="5" t="s">
        <v>106</v>
      </c>
      <c r="D52" s="5" t="s">
        <v>9</v>
      </c>
      <c r="E52" s="25">
        <v>7020000</v>
      </c>
      <c r="F52" s="8" t="s">
        <v>7</v>
      </c>
      <c r="G52" s="95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</row>
    <row r="53" spans="1:256" ht="51" customHeight="1" x14ac:dyDescent="0.3">
      <c r="A53" s="103" t="s">
        <v>212</v>
      </c>
      <c r="B53" s="104"/>
      <c r="C53" s="104"/>
      <c r="D53" s="104"/>
      <c r="E53" s="104"/>
      <c r="F53" s="104"/>
      <c r="G53" s="4"/>
    </row>
    <row r="54" spans="1:256" ht="21" x14ac:dyDescent="0.3">
      <c r="A54" s="73"/>
      <c r="B54" s="74"/>
      <c r="C54" s="74"/>
      <c r="D54" s="74"/>
      <c r="E54" s="74"/>
      <c r="F54" s="74"/>
      <c r="G54" s="4"/>
    </row>
    <row r="55" spans="1:256" s="97" customFormat="1" ht="23.45" customHeight="1" x14ac:dyDescent="0.35">
      <c r="A55" s="6"/>
      <c r="B55" s="6"/>
      <c r="C55" s="5" t="s">
        <v>107</v>
      </c>
      <c r="D55" s="5" t="s">
        <v>9</v>
      </c>
      <c r="E55" s="62">
        <v>780000</v>
      </c>
      <c r="F55" s="8" t="s">
        <v>7</v>
      </c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</row>
    <row r="56" spans="1:256" ht="24.75" customHeight="1" x14ac:dyDescent="0.3">
      <c r="A56" s="103" t="s">
        <v>108</v>
      </c>
      <c r="B56" s="104"/>
      <c r="C56" s="104"/>
      <c r="D56" s="104"/>
      <c r="E56" s="104"/>
      <c r="F56" s="104"/>
      <c r="G56" s="4"/>
    </row>
    <row r="57" spans="1:256" s="72" customFormat="1" ht="24.75" customHeight="1" x14ac:dyDescent="0.35">
      <c r="A57" s="55"/>
      <c r="B57" s="56" t="s">
        <v>51</v>
      </c>
      <c r="C57" s="55"/>
      <c r="D57" s="56" t="s">
        <v>6</v>
      </c>
      <c r="E57" s="20">
        <f>SUM(E58+E71+E97+E118)</f>
        <v>62270790</v>
      </c>
      <c r="F57" s="57" t="s">
        <v>7</v>
      </c>
      <c r="G57" s="55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</row>
    <row r="58" spans="1:256" s="70" customFormat="1" ht="23.45" customHeight="1" x14ac:dyDescent="0.35">
      <c r="A58" s="6"/>
      <c r="B58" s="6"/>
      <c r="C58" s="5" t="s">
        <v>109</v>
      </c>
      <c r="D58" s="5" t="s">
        <v>6</v>
      </c>
      <c r="E58" s="25">
        <f>SUM(E59+E61+E63+E66)</f>
        <v>563000</v>
      </c>
      <c r="F58" s="8" t="s">
        <v>7</v>
      </c>
      <c r="G58" s="6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</row>
    <row r="59" spans="1:256" s="70" customFormat="1" ht="23.45" customHeight="1" x14ac:dyDescent="0.35">
      <c r="A59" s="6"/>
      <c r="B59" s="6"/>
      <c r="C59" s="5" t="s">
        <v>110</v>
      </c>
      <c r="D59" s="5" t="s">
        <v>9</v>
      </c>
      <c r="E59" s="25">
        <v>216000</v>
      </c>
      <c r="F59" s="8" t="s">
        <v>7</v>
      </c>
      <c r="G59" s="6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</row>
    <row r="60" spans="1:256" s="22" customFormat="1" ht="26.25" customHeight="1" x14ac:dyDescent="0.35">
      <c r="A60" s="103" t="s">
        <v>111</v>
      </c>
      <c r="B60" s="104"/>
      <c r="C60" s="104"/>
      <c r="D60" s="104"/>
      <c r="E60" s="104"/>
      <c r="F60" s="104"/>
      <c r="G60" s="14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70" customFormat="1" ht="23.45" customHeight="1" x14ac:dyDescent="0.35">
      <c r="A61" s="6"/>
      <c r="B61" s="6"/>
      <c r="C61" s="5" t="s">
        <v>112</v>
      </c>
      <c r="D61" s="5" t="s">
        <v>9</v>
      </c>
      <c r="E61" s="25">
        <v>100000</v>
      </c>
      <c r="F61" s="8" t="s">
        <v>7</v>
      </c>
      <c r="G61" s="6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</row>
    <row r="62" spans="1:256" s="22" customFormat="1" ht="52.5" customHeight="1" x14ac:dyDescent="0.35">
      <c r="A62" s="103" t="s">
        <v>200</v>
      </c>
      <c r="B62" s="104"/>
      <c r="C62" s="104"/>
      <c r="D62" s="104"/>
      <c r="E62" s="104"/>
      <c r="F62" s="104"/>
      <c r="G62" s="14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70" customFormat="1" ht="23.45" customHeight="1" x14ac:dyDescent="0.35">
      <c r="A63" s="6"/>
      <c r="B63" s="6"/>
      <c r="C63" s="5" t="s">
        <v>113</v>
      </c>
      <c r="D63" s="5" t="s">
        <v>9</v>
      </c>
      <c r="E63" s="25">
        <v>197000</v>
      </c>
      <c r="F63" s="8" t="s">
        <v>7</v>
      </c>
      <c r="G63" s="6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22" customFormat="1" ht="42.75" customHeight="1" x14ac:dyDescent="0.35">
      <c r="A64" s="103" t="s">
        <v>201</v>
      </c>
      <c r="B64" s="104"/>
      <c r="C64" s="104"/>
      <c r="D64" s="104"/>
      <c r="E64" s="104"/>
      <c r="F64" s="104"/>
      <c r="G64" s="14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spans="1:256" s="70" customFormat="1" ht="24.75" customHeight="1" x14ac:dyDescent="0.35">
      <c r="A65" s="6"/>
      <c r="B65" s="6"/>
      <c r="C65" s="144" t="s">
        <v>114</v>
      </c>
      <c r="D65" s="145"/>
      <c r="E65" s="145"/>
      <c r="F65" s="145"/>
      <c r="G65" s="6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</row>
    <row r="66" spans="1:256" s="70" customFormat="1" ht="23.45" customHeight="1" x14ac:dyDescent="0.35">
      <c r="A66" s="6"/>
      <c r="B66" s="6"/>
      <c r="C66" s="6"/>
      <c r="D66" s="5" t="s">
        <v>9</v>
      </c>
      <c r="E66" s="62">
        <v>50000</v>
      </c>
      <c r="F66" s="8" t="s">
        <v>7</v>
      </c>
      <c r="G66" s="6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</row>
    <row r="67" spans="1:256" s="22" customFormat="1" ht="22.5" customHeight="1" x14ac:dyDescent="0.35">
      <c r="A67" s="138" t="s">
        <v>115</v>
      </c>
      <c r="B67" s="139"/>
      <c r="C67" s="139"/>
      <c r="D67" s="139"/>
      <c r="E67" s="139"/>
      <c r="F67" s="139"/>
      <c r="G67" s="14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spans="1:256" s="22" customFormat="1" ht="24" customHeight="1" x14ac:dyDescent="0.35">
      <c r="A68" s="64"/>
      <c r="B68" s="64"/>
      <c r="C68" s="136" t="s">
        <v>116</v>
      </c>
      <c r="D68" s="137"/>
      <c r="E68" s="137"/>
      <c r="F68" s="137"/>
      <c r="G68" s="14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spans="1:256" s="22" customFormat="1" ht="23.25" customHeight="1" x14ac:dyDescent="0.35">
      <c r="A69" s="64"/>
      <c r="B69" s="64"/>
      <c r="C69" s="136" t="s">
        <v>117</v>
      </c>
      <c r="D69" s="137"/>
      <c r="E69" s="137"/>
      <c r="F69" s="137"/>
      <c r="G69" s="14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</row>
    <row r="70" spans="1:256" s="22" customFormat="1" ht="69.75" customHeight="1" x14ac:dyDescent="0.35">
      <c r="A70" s="136" t="s">
        <v>118</v>
      </c>
      <c r="B70" s="137"/>
      <c r="C70" s="137"/>
      <c r="D70" s="137"/>
      <c r="E70" s="137"/>
      <c r="F70" s="137"/>
      <c r="G70" s="14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</row>
    <row r="71" spans="1:256" s="22" customFormat="1" ht="23.45" customHeight="1" x14ac:dyDescent="0.35">
      <c r="A71" s="14"/>
      <c r="B71" s="14"/>
      <c r="C71" s="5" t="s">
        <v>119</v>
      </c>
      <c r="D71" s="5" t="s">
        <v>6</v>
      </c>
      <c r="E71" s="25">
        <f>SUM(E72+E94+E84)</f>
        <v>6178500</v>
      </c>
      <c r="F71" s="8" t="s">
        <v>7</v>
      </c>
      <c r="G71" s="14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</row>
    <row r="72" spans="1:256" s="22" customFormat="1" ht="23.45" customHeight="1" x14ac:dyDescent="0.35">
      <c r="A72" s="14"/>
      <c r="B72" s="14"/>
      <c r="C72" s="5" t="s">
        <v>120</v>
      </c>
      <c r="D72" s="5" t="s">
        <v>6</v>
      </c>
      <c r="E72" s="25">
        <f>SUM(E73)</f>
        <v>5628500</v>
      </c>
      <c r="F72" s="8" t="s">
        <v>7</v>
      </c>
      <c r="G72" s="14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</row>
    <row r="73" spans="1:256" s="70" customFormat="1" ht="23.45" customHeight="1" x14ac:dyDescent="0.35">
      <c r="A73" s="6"/>
      <c r="B73" s="6"/>
      <c r="C73" s="5" t="s">
        <v>121</v>
      </c>
      <c r="D73" s="5" t="s">
        <v>9</v>
      </c>
      <c r="E73" s="25">
        <v>5628500</v>
      </c>
      <c r="F73" s="8" t="s">
        <v>7</v>
      </c>
      <c r="G73" s="6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22" customFormat="1" ht="22.5" customHeight="1" x14ac:dyDescent="0.35">
      <c r="A74" s="103" t="s">
        <v>122</v>
      </c>
      <c r="B74" s="104"/>
      <c r="C74" s="104"/>
      <c r="D74" s="104"/>
      <c r="E74" s="104"/>
      <c r="F74" s="104"/>
      <c r="G74" s="14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spans="1:256" s="22" customFormat="1" ht="22.5" customHeight="1" x14ac:dyDescent="0.35">
      <c r="A75" s="64"/>
      <c r="B75" s="64"/>
      <c r="C75" s="136" t="s">
        <v>123</v>
      </c>
      <c r="D75" s="137"/>
      <c r="E75" s="137"/>
      <c r="F75" s="137"/>
      <c r="G75" s="14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spans="1:256" s="22" customFormat="1" ht="22.5" customHeight="1" x14ac:dyDescent="0.35">
      <c r="A76" s="64"/>
      <c r="B76" s="64"/>
      <c r="C76" s="68" t="s">
        <v>124</v>
      </c>
      <c r="D76" s="64"/>
      <c r="E76" s="64"/>
      <c r="F76" s="64"/>
      <c r="G76" s="14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</row>
    <row r="77" spans="1:256" s="22" customFormat="1" ht="22.5" customHeight="1" x14ac:dyDescent="0.35">
      <c r="A77" s="64"/>
      <c r="B77" s="64"/>
      <c r="C77" s="68" t="s">
        <v>125</v>
      </c>
      <c r="D77" s="64"/>
      <c r="E77" s="64"/>
      <c r="F77" s="64"/>
      <c r="G77" s="14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spans="1:256" s="22" customFormat="1" ht="22.5" customHeight="1" x14ac:dyDescent="0.35">
      <c r="A78" s="64"/>
      <c r="B78" s="64"/>
      <c r="C78" s="68" t="s">
        <v>126</v>
      </c>
      <c r="D78" s="64"/>
      <c r="E78" s="64"/>
      <c r="F78" s="64"/>
      <c r="G78" s="14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spans="1:256" s="22" customFormat="1" ht="46.5" customHeight="1" x14ac:dyDescent="0.35">
      <c r="A79" s="64"/>
      <c r="B79" s="64"/>
      <c r="C79" s="136" t="s">
        <v>127</v>
      </c>
      <c r="D79" s="137"/>
      <c r="E79" s="137"/>
      <c r="F79" s="137"/>
      <c r="G79" s="14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</row>
    <row r="80" spans="1:256" s="22" customFormat="1" ht="21" x14ac:dyDescent="0.35">
      <c r="A80" s="74"/>
      <c r="B80" s="74"/>
      <c r="C80" s="80"/>
      <c r="D80" s="81"/>
      <c r="E80" s="81"/>
      <c r="F80" s="81"/>
      <c r="G80" s="14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</row>
    <row r="81" spans="1:256" s="22" customFormat="1" ht="21" x14ac:dyDescent="0.35">
      <c r="A81" s="74"/>
      <c r="B81" s="74"/>
      <c r="C81" s="80"/>
      <c r="D81" s="81"/>
      <c r="E81" s="81"/>
      <c r="F81" s="81"/>
      <c r="G81" s="1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</row>
    <row r="82" spans="1:256" s="22" customFormat="1" ht="21" x14ac:dyDescent="0.35">
      <c r="A82" s="74"/>
      <c r="B82" s="74"/>
      <c r="C82" s="80"/>
      <c r="D82" s="81"/>
      <c r="E82" s="81"/>
      <c r="F82" s="81"/>
      <c r="G82" s="14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</row>
    <row r="83" spans="1:256" s="22" customFormat="1" ht="23.45" customHeight="1" x14ac:dyDescent="0.35">
      <c r="A83" s="14"/>
      <c r="B83" s="14"/>
      <c r="C83" s="5" t="s">
        <v>128</v>
      </c>
      <c r="D83" s="6"/>
      <c r="E83" s="6"/>
      <c r="F83" s="60"/>
      <c r="G83" s="1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</row>
    <row r="84" spans="1:256" s="22" customFormat="1" ht="23.45" customHeight="1" x14ac:dyDescent="0.35">
      <c r="A84" s="14"/>
      <c r="B84" s="14"/>
      <c r="C84" s="6"/>
      <c r="D84" s="5" t="s">
        <v>6</v>
      </c>
      <c r="E84" s="25">
        <f>SUM(E85+E87+E90)</f>
        <v>300000</v>
      </c>
      <c r="F84" s="8" t="s">
        <v>7</v>
      </c>
      <c r="G84" s="1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</row>
    <row r="85" spans="1:256" s="70" customFormat="1" ht="23.45" customHeight="1" x14ac:dyDescent="0.35">
      <c r="A85" s="6"/>
      <c r="B85" s="6"/>
      <c r="C85" s="5" t="s">
        <v>129</v>
      </c>
      <c r="D85" s="5" t="s">
        <v>9</v>
      </c>
      <c r="E85" s="25">
        <v>50000</v>
      </c>
      <c r="F85" s="8" t="s">
        <v>7</v>
      </c>
      <c r="G85" s="6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</row>
    <row r="86" spans="1:256" s="22" customFormat="1" ht="23.45" customHeight="1" x14ac:dyDescent="0.35">
      <c r="A86" s="103" t="s">
        <v>130</v>
      </c>
      <c r="B86" s="104"/>
      <c r="C86" s="104"/>
      <c r="D86" s="104"/>
      <c r="E86" s="104"/>
      <c r="F86" s="104"/>
      <c r="G86" s="14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</row>
    <row r="87" spans="1:256" s="70" customFormat="1" ht="23.45" customHeight="1" x14ac:dyDescent="0.35">
      <c r="A87" s="6"/>
      <c r="B87" s="6"/>
      <c r="C87" s="5" t="s">
        <v>131</v>
      </c>
      <c r="D87" s="5" t="s">
        <v>9</v>
      </c>
      <c r="E87" s="25">
        <v>50000</v>
      </c>
      <c r="F87" s="8" t="s">
        <v>7</v>
      </c>
      <c r="G87" s="6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</row>
    <row r="88" spans="1:256" s="22" customFormat="1" ht="47.25" customHeight="1" x14ac:dyDescent="0.35">
      <c r="A88" s="103" t="s">
        <v>213</v>
      </c>
      <c r="B88" s="104"/>
      <c r="C88" s="104"/>
      <c r="D88" s="104"/>
      <c r="E88" s="104"/>
      <c r="F88" s="104"/>
      <c r="G88" s="14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spans="1:256" s="70" customFormat="1" ht="23.25" customHeight="1" x14ac:dyDescent="0.35">
      <c r="A89" s="98"/>
      <c r="B89" s="98"/>
      <c r="C89" s="140" t="s">
        <v>132</v>
      </c>
      <c r="D89" s="141"/>
      <c r="E89" s="141"/>
      <c r="F89" s="141"/>
      <c r="G89" s="6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</row>
    <row r="90" spans="1:256" s="70" customFormat="1" ht="23.25" customHeight="1" x14ac:dyDescent="0.35">
      <c r="A90" s="98"/>
      <c r="B90" s="98"/>
      <c r="C90" s="98"/>
      <c r="D90" s="63" t="s">
        <v>9</v>
      </c>
      <c r="E90" s="100">
        <v>200000</v>
      </c>
      <c r="F90" s="8" t="s">
        <v>7</v>
      </c>
      <c r="G90" s="6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</row>
    <row r="91" spans="1:256" s="22" customFormat="1" ht="71.25" customHeight="1" x14ac:dyDescent="0.35">
      <c r="A91" s="103" t="s">
        <v>202</v>
      </c>
      <c r="B91" s="104"/>
      <c r="C91" s="104"/>
      <c r="D91" s="104"/>
      <c r="E91" s="104"/>
      <c r="F91" s="104"/>
      <c r="G91" s="14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</row>
    <row r="92" spans="1:256" s="22" customFormat="1" ht="47.25" customHeight="1" x14ac:dyDescent="0.35">
      <c r="A92" s="134" t="s">
        <v>133</v>
      </c>
      <c r="B92" s="135"/>
      <c r="C92" s="135"/>
      <c r="D92" s="135"/>
      <c r="E92" s="135"/>
      <c r="F92" s="135"/>
      <c r="G92" s="14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</row>
    <row r="93" spans="1:256" s="22" customFormat="1" ht="49.5" customHeight="1" x14ac:dyDescent="0.35">
      <c r="A93" s="134" t="s">
        <v>134</v>
      </c>
      <c r="B93" s="135"/>
      <c r="C93" s="135"/>
      <c r="D93" s="135"/>
      <c r="E93" s="135"/>
      <c r="F93" s="135"/>
      <c r="G93" s="14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spans="1:256" s="22" customFormat="1" ht="23.45" customHeight="1" x14ac:dyDescent="0.35">
      <c r="A94" s="14"/>
      <c r="B94" s="14"/>
      <c r="C94" s="5" t="s">
        <v>135</v>
      </c>
      <c r="D94" s="5" t="s">
        <v>6</v>
      </c>
      <c r="E94" s="25">
        <f>SUM(E95)</f>
        <v>250000</v>
      </c>
      <c r="F94" s="8" t="s">
        <v>7</v>
      </c>
      <c r="G94" s="14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spans="1:256" s="70" customFormat="1" ht="23.45" customHeight="1" x14ac:dyDescent="0.35">
      <c r="A95" s="6"/>
      <c r="B95" s="6"/>
      <c r="C95" s="5" t="s">
        <v>136</v>
      </c>
      <c r="D95" s="5" t="s">
        <v>9</v>
      </c>
      <c r="E95" s="25">
        <v>250000</v>
      </c>
      <c r="F95" s="8" t="s">
        <v>7</v>
      </c>
      <c r="G95" s="6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</row>
    <row r="96" spans="1:256" s="22" customFormat="1" ht="27" customHeight="1" x14ac:dyDescent="0.35">
      <c r="A96" s="103" t="s">
        <v>137</v>
      </c>
      <c r="B96" s="104"/>
      <c r="C96" s="104"/>
      <c r="D96" s="104"/>
      <c r="E96" s="104"/>
      <c r="F96" s="104"/>
      <c r="G96" s="14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</row>
    <row r="97" spans="1:256" s="70" customFormat="1" ht="23.45" customHeight="1" x14ac:dyDescent="0.35">
      <c r="A97" s="6"/>
      <c r="B97" s="6"/>
      <c r="C97" s="5" t="s">
        <v>138</v>
      </c>
      <c r="D97" s="5" t="s">
        <v>6</v>
      </c>
      <c r="E97" s="25">
        <f>SUM(E98+E100+E102+E104+E106+E108+E110+E112+E114+E116)</f>
        <v>25070000</v>
      </c>
      <c r="F97" s="8" t="s">
        <v>7</v>
      </c>
      <c r="G97" s="6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</row>
    <row r="98" spans="1:256" s="70" customFormat="1" ht="23.45" customHeight="1" x14ac:dyDescent="0.35">
      <c r="A98" s="6"/>
      <c r="B98" s="6"/>
      <c r="C98" s="5" t="s">
        <v>139</v>
      </c>
      <c r="D98" s="5" t="s">
        <v>9</v>
      </c>
      <c r="E98" s="25">
        <v>200000</v>
      </c>
      <c r="F98" s="8" t="s">
        <v>7</v>
      </c>
      <c r="G98" s="6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</row>
    <row r="99" spans="1:256" s="22" customFormat="1" ht="23.45" customHeight="1" x14ac:dyDescent="0.35">
      <c r="A99" s="103" t="s">
        <v>140</v>
      </c>
      <c r="B99" s="104"/>
      <c r="C99" s="104"/>
      <c r="D99" s="104"/>
      <c r="E99" s="104"/>
      <c r="F99" s="104"/>
      <c r="G99" s="14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</row>
    <row r="100" spans="1:256" s="70" customFormat="1" ht="23.45" customHeight="1" x14ac:dyDescent="0.35">
      <c r="A100" s="6"/>
      <c r="B100" s="6"/>
      <c r="C100" s="5" t="s">
        <v>141</v>
      </c>
      <c r="D100" s="5" t="s">
        <v>9</v>
      </c>
      <c r="E100" s="25">
        <v>1500000</v>
      </c>
      <c r="F100" s="8" t="s">
        <v>7</v>
      </c>
      <c r="G100" s="6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</row>
    <row r="101" spans="1:256" s="22" customFormat="1" ht="23.45" customHeight="1" x14ac:dyDescent="0.35">
      <c r="A101" s="103" t="s">
        <v>142</v>
      </c>
      <c r="B101" s="104"/>
      <c r="C101" s="104"/>
      <c r="D101" s="104"/>
      <c r="E101" s="104"/>
      <c r="F101" s="104"/>
      <c r="G101" s="14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</row>
    <row r="102" spans="1:256" s="70" customFormat="1" ht="23.45" customHeight="1" x14ac:dyDescent="0.35">
      <c r="A102" s="6"/>
      <c r="B102" s="6"/>
      <c r="C102" s="5" t="s">
        <v>143</v>
      </c>
      <c r="D102" s="5" t="s">
        <v>9</v>
      </c>
      <c r="E102" s="25">
        <v>900000</v>
      </c>
      <c r="F102" s="8" t="s">
        <v>7</v>
      </c>
      <c r="G102" s="6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</row>
    <row r="103" spans="1:256" s="22" customFormat="1" ht="23.45" customHeight="1" x14ac:dyDescent="0.35">
      <c r="A103" s="103" t="s">
        <v>144</v>
      </c>
      <c r="B103" s="104"/>
      <c r="C103" s="104"/>
      <c r="D103" s="104"/>
      <c r="E103" s="104"/>
      <c r="F103" s="104"/>
      <c r="G103" s="14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</row>
    <row r="104" spans="1:256" s="70" customFormat="1" ht="23.45" customHeight="1" x14ac:dyDescent="0.35">
      <c r="A104" s="6"/>
      <c r="B104" s="6"/>
      <c r="C104" s="5" t="s">
        <v>145</v>
      </c>
      <c r="D104" s="5" t="s">
        <v>9</v>
      </c>
      <c r="E104" s="25">
        <v>100000</v>
      </c>
      <c r="F104" s="8" t="s">
        <v>7</v>
      </c>
      <c r="G104" s="6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</row>
    <row r="105" spans="1:256" s="22" customFormat="1" ht="21" x14ac:dyDescent="0.35">
      <c r="A105" s="103" t="s">
        <v>203</v>
      </c>
      <c r="B105" s="104"/>
      <c r="C105" s="104"/>
      <c r="D105" s="104"/>
      <c r="E105" s="104"/>
      <c r="F105" s="104"/>
      <c r="G105" s="14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</row>
    <row r="106" spans="1:256" s="70" customFormat="1" ht="23.45" customHeight="1" x14ac:dyDescent="0.35">
      <c r="A106" s="6"/>
      <c r="B106" s="6"/>
      <c r="C106" s="5" t="s">
        <v>146</v>
      </c>
      <c r="D106" s="5" t="s">
        <v>9</v>
      </c>
      <c r="E106" s="25">
        <v>100000</v>
      </c>
      <c r="F106" s="8" t="s">
        <v>7</v>
      </c>
      <c r="G106" s="6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</row>
    <row r="107" spans="1:256" s="22" customFormat="1" ht="25.5" customHeight="1" x14ac:dyDescent="0.35">
      <c r="A107" s="103" t="s">
        <v>147</v>
      </c>
      <c r="B107" s="104"/>
      <c r="C107" s="104"/>
      <c r="D107" s="104"/>
      <c r="E107" s="104"/>
      <c r="F107" s="104"/>
      <c r="G107" s="14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spans="1:256" s="70" customFormat="1" ht="23.45" customHeight="1" x14ac:dyDescent="0.35">
      <c r="A108" s="6"/>
      <c r="B108" s="6"/>
      <c r="C108" s="5" t="s">
        <v>148</v>
      </c>
      <c r="D108" s="5" t="s">
        <v>9</v>
      </c>
      <c r="E108" s="25">
        <v>20000000</v>
      </c>
      <c r="F108" s="8" t="s">
        <v>7</v>
      </c>
      <c r="G108" s="6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</row>
    <row r="109" spans="1:256" s="22" customFormat="1" ht="43.5" customHeight="1" x14ac:dyDescent="0.35">
      <c r="A109" s="103" t="s">
        <v>149</v>
      </c>
      <c r="B109" s="104"/>
      <c r="C109" s="104"/>
      <c r="D109" s="104"/>
      <c r="E109" s="104"/>
      <c r="F109" s="104"/>
      <c r="G109" s="14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</row>
    <row r="110" spans="1:256" s="70" customFormat="1" ht="23.45" customHeight="1" x14ac:dyDescent="0.35">
      <c r="A110" s="6"/>
      <c r="B110" s="6"/>
      <c r="C110" s="5" t="s">
        <v>150</v>
      </c>
      <c r="D110" s="5" t="s">
        <v>9</v>
      </c>
      <c r="E110" s="25">
        <v>250000</v>
      </c>
      <c r="F110" s="8" t="s">
        <v>7</v>
      </c>
      <c r="G110" s="6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</row>
    <row r="111" spans="1:256" s="22" customFormat="1" ht="23.45" customHeight="1" x14ac:dyDescent="0.35">
      <c r="A111" s="103" t="s">
        <v>151</v>
      </c>
      <c r="B111" s="104"/>
      <c r="C111" s="104"/>
      <c r="D111" s="104"/>
      <c r="E111" s="104"/>
      <c r="F111" s="104"/>
      <c r="G111" s="14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</row>
    <row r="112" spans="1:256" s="70" customFormat="1" ht="23.45" customHeight="1" x14ac:dyDescent="0.35">
      <c r="A112" s="6"/>
      <c r="B112" s="6"/>
      <c r="C112" s="5" t="s">
        <v>152</v>
      </c>
      <c r="D112" s="5" t="s">
        <v>9</v>
      </c>
      <c r="E112" s="25">
        <v>500000</v>
      </c>
      <c r="F112" s="8" t="s">
        <v>7</v>
      </c>
      <c r="G112" s="6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</row>
    <row r="113" spans="1:256" s="22" customFormat="1" ht="23.45" customHeight="1" x14ac:dyDescent="0.35">
      <c r="A113" s="103" t="s">
        <v>153</v>
      </c>
      <c r="B113" s="104"/>
      <c r="C113" s="104"/>
      <c r="D113" s="104"/>
      <c r="E113" s="104"/>
      <c r="F113" s="104"/>
      <c r="G113" s="14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</row>
    <row r="114" spans="1:256" s="70" customFormat="1" ht="23.45" customHeight="1" x14ac:dyDescent="0.35">
      <c r="A114" s="98"/>
      <c r="B114" s="98"/>
      <c r="C114" s="63" t="s">
        <v>154</v>
      </c>
      <c r="D114" s="5" t="s">
        <v>9</v>
      </c>
      <c r="E114" s="25">
        <v>20000</v>
      </c>
      <c r="F114" s="8" t="s">
        <v>7</v>
      </c>
      <c r="G114" s="6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</row>
    <row r="115" spans="1:256" s="22" customFormat="1" ht="23.45" customHeight="1" x14ac:dyDescent="0.35">
      <c r="A115" s="136" t="s">
        <v>155</v>
      </c>
      <c r="B115" s="137"/>
      <c r="C115" s="137"/>
      <c r="D115" s="137"/>
      <c r="E115" s="137"/>
      <c r="F115" s="137"/>
      <c r="G115" s="14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</row>
    <row r="116" spans="1:256" s="70" customFormat="1" ht="23.45" customHeight="1" x14ac:dyDescent="0.35">
      <c r="A116" s="6"/>
      <c r="B116" s="6"/>
      <c r="C116" s="5" t="s">
        <v>156</v>
      </c>
      <c r="D116" s="5" t="s">
        <v>9</v>
      </c>
      <c r="E116" s="25">
        <v>1500000</v>
      </c>
      <c r="F116" s="8" t="s">
        <v>7</v>
      </c>
      <c r="G116" s="6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</row>
    <row r="117" spans="1:256" s="22" customFormat="1" ht="55.5" customHeight="1" x14ac:dyDescent="0.35">
      <c r="A117" s="103" t="s">
        <v>204</v>
      </c>
      <c r="B117" s="104"/>
      <c r="C117" s="104"/>
      <c r="D117" s="104"/>
      <c r="E117" s="104"/>
      <c r="F117" s="104"/>
      <c r="G117" s="14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</row>
    <row r="118" spans="1:256" s="22" customFormat="1" ht="23.45" customHeight="1" x14ac:dyDescent="0.35">
      <c r="A118" s="14"/>
      <c r="B118" s="14"/>
      <c r="C118" s="5" t="s">
        <v>157</v>
      </c>
      <c r="D118" s="5" t="s">
        <v>6</v>
      </c>
      <c r="E118" s="25">
        <f>SUM(E119+E121+E123+E125)</f>
        <v>30459290</v>
      </c>
      <c r="F118" s="8" t="s">
        <v>7</v>
      </c>
      <c r="G118" s="14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</row>
    <row r="119" spans="1:256" s="70" customFormat="1" ht="23.45" customHeight="1" x14ac:dyDescent="0.35">
      <c r="A119" s="6"/>
      <c r="B119" s="6"/>
      <c r="C119" s="5" t="s">
        <v>158</v>
      </c>
      <c r="D119" s="5" t="s">
        <v>9</v>
      </c>
      <c r="E119" s="25">
        <v>30329290</v>
      </c>
      <c r="F119" s="8" t="s">
        <v>7</v>
      </c>
      <c r="G119" s="6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</row>
    <row r="120" spans="1:256" s="22" customFormat="1" ht="23.45" customHeight="1" x14ac:dyDescent="0.35">
      <c r="A120" s="13" t="s">
        <v>159</v>
      </c>
      <c r="B120" s="14"/>
      <c r="C120" s="14"/>
      <c r="D120" s="14"/>
      <c r="E120" s="14"/>
      <c r="F120" s="14"/>
      <c r="G120" s="14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</row>
    <row r="121" spans="1:256" s="70" customFormat="1" ht="23.45" customHeight="1" x14ac:dyDescent="0.35">
      <c r="A121" s="6"/>
      <c r="B121" s="6"/>
      <c r="C121" s="5" t="s">
        <v>160</v>
      </c>
      <c r="D121" s="5" t="s">
        <v>9</v>
      </c>
      <c r="E121" s="25">
        <v>20000</v>
      </c>
      <c r="F121" s="8" t="s">
        <v>7</v>
      </c>
      <c r="G121" s="6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</row>
    <row r="122" spans="1:256" s="22" customFormat="1" ht="59.25" customHeight="1" x14ac:dyDescent="0.35">
      <c r="A122" s="103" t="s">
        <v>205</v>
      </c>
      <c r="B122" s="104"/>
      <c r="C122" s="104"/>
      <c r="D122" s="104"/>
      <c r="E122" s="104"/>
      <c r="F122" s="104"/>
      <c r="G122" s="14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</row>
    <row r="123" spans="1:256" s="70" customFormat="1" ht="23.45" customHeight="1" x14ac:dyDescent="0.35">
      <c r="A123" s="6"/>
      <c r="B123" s="6"/>
      <c r="C123" s="5" t="s">
        <v>161</v>
      </c>
      <c r="D123" s="5" t="s">
        <v>9</v>
      </c>
      <c r="E123" s="25">
        <v>60000</v>
      </c>
      <c r="F123" s="8" t="s">
        <v>7</v>
      </c>
      <c r="G123" s="6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</row>
    <row r="124" spans="1:256" s="22" customFormat="1" ht="54.75" customHeight="1" x14ac:dyDescent="0.35">
      <c r="A124" s="136" t="s">
        <v>206</v>
      </c>
      <c r="B124" s="137"/>
      <c r="C124" s="137"/>
      <c r="D124" s="137"/>
      <c r="E124" s="137"/>
      <c r="F124" s="137"/>
      <c r="G124" s="14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</row>
    <row r="125" spans="1:256" s="70" customFormat="1" ht="23.45" customHeight="1" x14ac:dyDescent="0.35">
      <c r="A125" s="6"/>
      <c r="B125" s="6"/>
      <c r="C125" s="5" t="s">
        <v>162</v>
      </c>
      <c r="D125" s="5" t="s">
        <v>9</v>
      </c>
      <c r="E125" s="25">
        <v>50000</v>
      </c>
      <c r="F125" s="8" t="s">
        <v>7</v>
      </c>
      <c r="G125" s="6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</row>
    <row r="126" spans="1:256" s="22" customFormat="1" ht="74.25" customHeight="1" x14ac:dyDescent="0.35">
      <c r="A126" s="136" t="s">
        <v>207</v>
      </c>
      <c r="B126" s="137"/>
      <c r="C126" s="137"/>
      <c r="D126" s="137"/>
      <c r="E126" s="137"/>
      <c r="F126" s="137"/>
      <c r="G126" s="14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</row>
    <row r="127" spans="1:256" ht="26.45" customHeight="1" x14ac:dyDescent="0.35">
      <c r="A127" s="56" t="s">
        <v>54</v>
      </c>
      <c r="B127" s="55"/>
      <c r="C127" s="55"/>
      <c r="D127" s="56" t="s">
        <v>6</v>
      </c>
      <c r="E127" s="61">
        <f>SUM(E128+E148)</f>
        <v>9300000</v>
      </c>
      <c r="F127" s="57" t="s">
        <v>7</v>
      </c>
      <c r="G127" s="4"/>
    </row>
    <row r="128" spans="1:256" s="22" customFormat="1" ht="23.45" customHeight="1" x14ac:dyDescent="0.35">
      <c r="A128" s="14"/>
      <c r="B128" s="14"/>
      <c r="C128" s="5" t="s">
        <v>163</v>
      </c>
      <c r="D128" s="5" t="s">
        <v>6</v>
      </c>
      <c r="E128" s="62">
        <f>SUM(E129+E136)</f>
        <v>7500000</v>
      </c>
      <c r="F128" s="8" t="s">
        <v>7</v>
      </c>
      <c r="G128" s="14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</row>
    <row r="129" spans="1:256" s="22" customFormat="1" ht="23.45" customHeight="1" x14ac:dyDescent="0.35">
      <c r="A129" s="64"/>
      <c r="B129" s="64"/>
      <c r="C129" s="63" t="s">
        <v>164</v>
      </c>
      <c r="D129" s="5" t="s">
        <v>6</v>
      </c>
      <c r="E129" s="62">
        <f>SUM(E130)</f>
        <v>2300000</v>
      </c>
      <c r="F129" s="8" t="s">
        <v>7</v>
      </c>
      <c r="G129" s="14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</row>
    <row r="130" spans="1:256" s="70" customFormat="1" ht="23.45" customHeight="1" x14ac:dyDescent="0.35">
      <c r="A130" s="98"/>
      <c r="B130" s="98"/>
      <c r="C130" s="63" t="s">
        <v>165</v>
      </c>
      <c r="D130" s="5" t="s">
        <v>9</v>
      </c>
      <c r="E130" s="62">
        <v>2300000</v>
      </c>
      <c r="F130" s="8" t="s">
        <v>7</v>
      </c>
      <c r="G130" s="6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</row>
    <row r="131" spans="1:256" s="22" customFormat="1" ht="47.25" customHeight="1" x14ac:dyDescent="0.35">
      <c r="A131" s="136" t="s">
        <v>166</v>
      </c>
      <c r="B131" s="137"/>
      <c r="C131" s="137"/>
      <c r="D131" s="137"/>
      <c r="E131" s="137"/>
      <c r="F131" s="137"/>
      <c r="G131" s="14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</row>
    <row r="132" spans="1:256" s="22" customFormat="1" ht="24.75" customHeight="1" x14ac:dyDescent="0.35">
      <c r="A132" s="134" t="s">
        <v>167</v>
      </c>
      <c r="B132" s="135"/>
      <c r="C132" s="135"/>
      <c r="D132" s="135"/>
      <c r="E132" s="135"/>
      <c r="F132" s="135"/>
      <c r="G132" s="1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</row>
    <row r="133" spans="1:256" s="22" customFormat="1" ht="21" x14ac:dyDescent="0.35">
      <c r="A133" s="134" t="s">
        <v>208</v>
      </c>
      <c r="B133" s="135"/>
      <c r="C133" s="135"/>
      <c r="D133" s="135"/>
      <c r="E133" s="135"/>
      <c r="F133" s="135"/>
      <c r="G133" s="14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</row>
    <row r="134" spans="1:256" s="22" customFormat="1" ht="21" x14ac:dyDescent="0.35">
      <c r="A134" s="78"/>
      <c r="B134" s="79"/>
      <c r="C134" s="79"/>
      <c r="D134" s="79"/>
      <c r="E134" s="79"/>
      <c r="F134" s="79"/>
      <c r="G134" s="14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</row>
    <row r="135" spans="1:256" s="22" customFormat="1" ht="21" x14ac:dyDescent="0.35">
      <c r="A135" s="78"/>
      <c r="B135" s="79"/>
      <c r="C135" s="79"/>
      <c r="D135" s="79"/>
      <c r="E135" s="79"/>
      <c r="F135" s="79"/>
      <c r="G135" s="14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</row>
    <row r="136" spans="1:256" s="22" customFormat="1" ht="23.45" customHeight="1" x14ac:dyDescent="0.35">
      <c r="A136" s="64"/>
      <c r="B136" s="64"/>
      <c r="C136" s="63" t="s">
        <v>168</v>
      </c>
      <c r="D136" s="5" t="s">
        <v>6</v>
      </c>
      <c r="E136" s="62">
        <f>SUM(E137)</f>
        <v>5200000</v>
      </c>
      <c r="F136" s="8" t="s">
        <v>7</v>
      </c>
      <c r="G136" s="14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</row>
    <row r="137" spans="1:256" s="70" customFormat="1" ht="21" customHeight="1" x14ac:dyDescent="0.35">
      <c r="A137" s="98"/>
      <c r="B137" s="98"/>
      <c r="C137" s="5" t="s">
        <v>169</v>
      </c>
      <c r="D137" s="5" t="s">
        <v>9</v>
      </c>
      <c r="E137" s="62">
        <v>5200000</v>
      </c>
      <c r="F137" s="8" t="s">
        <v>7</v>
      </c>
      <c r="G137" s="60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</row>
    <row r="138" spans="1:256" s="22" customFormat="1" ht="48.75" customHeight="1" x14ac:dyDescent="0.35">
      <c r="A138" s="103" t="s">
        <v>170</v>
      </c>
      <c r="B138" s="104"/>
      <c r="C138" s="104"/>
      <c r="D138" s="104"/>
      <c r="E138" s="104"/>
      <c r="F138" s="104"/>
      <c r="G138" s="14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</row>
    <row r="139" spans="1:256" s="22" customFormat="1" ht="27" customHeight="1" x14ac:dyDescent="0.35">
      <c r="A139" s="64"/>
      <c r="B139" s="64"/>
      <c r="C139" s="68" t="s">
        <v>171</v>
      </c>
      <c r="D139" s="64"/>
      <c r="E139" s="64"/>
      <c r="F139" s="64"/>
      <c r="G139" s="14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</row>
    <row r="140" spans="1:256" s="22" customFormat="1" ht="27" customHeight="1" x14ac:dyDescent="0.35">
      <c r="A140" s="64"/>
      <c r="B140" s="64"/>
      <c r="C140" s="68" t="s">
        <v>172</v>
      </c>
      <c r="D140" s="64"/>
      <c r="E140" s="64"/>
      <c r="F140" s="64"/>
      <c r="G140" s="14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</row>
    <row r="141" spans="1:256" s="22" customFormat="1" ht="27" customHeight="1" x14ac:dyDescent="0.35">
      <c r="A141" s="64"/>
      <c r="B141" s="64"/>
      <c r="C141" s="68" t="s">
        <v>173</v>
      </c>
      <c r="D141" s="64"/>
      <c r="E141" s="64"/>
      <c r="F141" s="64"/>
      <c r="G141" s="14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</row>
    <row r="142" spans="1:256" s="22" customFormat="1" ht="24" customHeight="1" x14ac:dyDescent="0.35">
      <c r="A142" s="64"/>
      <c r="B142" s="64"/>
      <c r="C142" s="136" t="s">
        <v>174</v>
      </c>
      <c r="D142" s="137"/>
      <c r="E142" s="137"/>
      <c r="F142" s="137"/>
      <c r="G142" s="14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</row>
    <row r="143" spans="1:256" s="22" customFormat="1" ht="24" customHeight="1" x14ac:dyDescent="0.35">
      <c r="A143" s="64"/>
      <c r="B143" s="64"/>
      <c r="C143" s="65" t="s">
        <v>175</v>
      </c>
      <c r="D143" s="66"/>
      <c r="E143" s="66"/>
      <c r="F143" s="66"/>
      <c r="G143" s="14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</row>
    <row r="144" spans="1:256" s="22" customFormat="1" ht="24" customHeight="1" x14ac:dyDescent="0.35">
      <c r="A144" s="136" t="s">
        <v>176</v>
      </c>
      <c r="B144" s="137"/>
      <c r="C144" s="137"/>
      <c r="D144" s="137"/>
      <c r="E144" s="137"/>
      <c r="F144" s="137"/>
      <c r="G144" s="14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</row>
    <row r="145" spans="1:256" s="22" customFormat="1" ht="24" customHeight="1" x14ac:dyDescent="0.35">
      <c r="A145" s="136" t="s">
        <v>177</v>
      </c>
      <c r="B145" s="137"/>
      <c r="C145" s="137"/>
      <c r="D145" s="137"/>
      <c r="E145" s="137"/>
      <c r="F145" s="137"/>
      <c r="G145" s="14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</row>
    <row r="146" spans="1:256" s="22" customFormat="1" ht="26.25" customHeight="1" x14ac:dyDescent="0.35">
      <c r="A146" s="134" t="s">
        <v>167</v>
      </c>
      <c r="B146" s="135"/>
      <c r="C146" s="135"/>
      <c r="D146" s="135"/>
      <c r="E146" s="135"/>
      <c r="F146" s="135"/>
      <c r="G146" s="14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</row>
    <row r="147" spans="1:256" s="22" customFormat="1" ht="21" x14ac:dyDescent="0.35">
      <c r="A147" s="134" t="s">
        <v>209</v>
      </c>
      <c r="B147" s="135"/>
      <c r="C147" s="135"/>
      <c r="D147" s="135"/>
      <c r="E147" s="135"/>
      <c r="F147" s="135"/>
      <c r="G147" s="14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</row>
    <row r="148" spans="1:256" s="22" customFormat="1" ht="26.45" customHeight="1" x14ac:dyDescent="0.35">
      <c r="A148" s="14"/>
      <c r="B148" s="14"/>
      <c r="C148" s="5" t="s">
        <v>178</v>
      </c>
      <c r="D148" s="5" t="s">
        <v>6</v>
      </c>
      <c r="E148" s="62">
        <f>E150</f>
        <v>1800000</v>
      </c>
      <c r="F148" s="8" t="s">
        <v>7</v>
      </c>
      <c r="G148" s="14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</row>
    <row r="149" spans="1:256" s="70" customFormat="1" ht="24.75" customHeight="1" x14ac:dyDescent="0.35">
      <c r="A149" s="6"/>
      <c r="B149" s="6"/>
      <c r="C149" s="5" t="s">
        <v>179</v>
      </c>
      <c r="D149" s="5" t="s">
        <v>6</v>
      </c>
      <c r="E149" s="62">
        <f>SUM(E150)</f>
        <v>1800000</v>
      </c>
      <c r="F149" s="8" t="s">
        <v>7</v>
      </c>
      <c r="G149" s="6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70" customFormat="1" ht="23.45" customHeight="1" x14ac:dyDescent="0.35">
      <c r="A150" s="6"/>
      <c r="B150" s="6"/>
      <c r="C150" s="5" t="s">
        <v>180</v>
      </c>
      <c r="D150" s="5" t="s">
        <v>9</v>
      </c>
      <c r="E150" s="62">
        <v>1800000</v>
      </c>
      <c r="F150" s="8" t="s">
        <v>7</v>
      </c>
      <c r="G150" s="6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22" customFormat="1" ht="24.75" customHeight="1" x14ac:dyDescent="0.35">
      <c r="A151" s="103" t="s">
        <v>181</v>
      </c>
      <c r="B151" s="104"/>
      <c r="C151" s="104"/>
      <c r="D151" s="104"/>
      <c r="E151" s="104"/>
      <c r="F151" s="104"/>
      <c r="G151" s="14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</row>
    <row r="152" spans="1:256" s="22" customFormat="1" ht="24.75" customHeight="1" x14ac:dyDescent="0.35">
      <c r="A152" s="64"/>
      <c r="B152" s="64"/>
      <c r="C152" s="68" t="s">
        <v>182</v>
      </c>
      <c r="D152" s="64"/>
      <c r="E152" s="64"/>
      <c r="F152" s="64"/>
      <c r="G152" s="14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</row>
    <row r="153" spans="1:256" s="22" customFormat="1" ht="24.75" customHeight="1" x14ac:dyDescent="0.35">
      <c r="A153" s="64"/>
      <c r="B153" s="64"/>
      <c r="C153" s="68" t="s">
        <v>183</v>
      </c>
      <c r="D153" s="64"/>
      <c r="E153" s="64"/>
      <c r="F153" s="64"/>
      <c r="G153" s="14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</row>
    <row r="154" spans="1:256" s="22" customFormat="1" ht="24.75" customHeight="1" x14ac:dyDescent="0.35">
      <c r="A154" s="64"/>
      <c r="B154" s="64"/>
      <c r="C154" s="68" t="s">
        <v>184</v>
      </c>
      <c r="D154" s="64"/>
      <c r="E154" s="64"/>
      <c r="F154" s="64"/>
      <c r="G154" s="14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</row>
    <row r="155" spans="1:256" s="22" customFormat="1" ht="24.75" customHeight="1" x14ac:dyDescent="0.35">
      <c r="A155" s="64"/>
      <c r="B155" s="64"/>
      <c r="C155" s="68" t="s">
        <v>185</v>
      </c>
      <c r="D155" s="64"/>
      <c r="E155" s="64"/>
      <c r="F155" s="64"/>
      <c r="G155" s="14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</row>
    <row r="156" spans="1:256" s="22" customFormat="1" ht="48" customHeight="1" x14ac:dyDescent="0.35">
      <c r="A156" s="64"/>
      <c r="B156" s="64"/>
      <c r="C156" s="136" t="s">
        <v>186</v>
      </c>
      <c r="D156" s="137"/>
      <c r="E156" s="137"/>
      <c r="F156" s="137"/>
      <c r="G156" s="14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</row>
    <row r="157" spans="1:256" s="22" customFormat="1" ht="26.25" customHeight="1" x14ac:dyDescent="0.35">
      <c r="A157" s="134" t="s">
        <v>187</v>
      </c>
      <c r="B157" s="135"/>
      <c r="C157" s="135"/>
      <c r="D157" s="135"/>
      <c r="E157" s="135"/>
      <c r="F157" s="135"/>
      <c r="G157" s="14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</row>
    <row r="158" spans="1:256" s="22" customFormat="1" ht="48.75" customHeight="1" x14ac:dyDescent="0.35">
      <c r="A158" s="134" t="s">
        <v>210</v>
      </c>
      <c r="B158" s="135"/>
      <c r="C158" s="135"/>
      <c r="D158" s="135"/>
      <c r="E158" s="135"/>
      <c r="F158" s="135"/>
      <c r="G158" s="14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</row>
    <row r="159" spans="1:256" s="22" customFormat="1" ht="24.75" customHeight="1" x14ac:dyDescent="0.35">
      <c r="A159" s="64"/>
      <c r="B159" s="64"/>
      <c r="C159" s="64"/>
      <c r="D159" s="64"/>
      <c r="E159" s="64"/>
      <c r="F159" s="64"/>
      <c r="G159" s="14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</row>
    <row r="160" spans="1:256" s="22" customFormat="1" ht="20.100000000000001" customHeight="1" x14ac:dyDescent="0.35">
      <c r="A160" s="14"/>
      <c r="B160" s="14"/>
      <c r="C160" s="14"/>
      <c r="D160" s="14"/>
      <c r="E160" s="14"/>
      <c r="F160" s="14"/>
      <c r="G160" s="14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</row>
    <row r="161" spans="1:256" s="22" customFormat="1" ht="20.100000000000001" customHeight="1" x14ac:dyDescent="0.35">
      <c r="A161" s="14"/>
      <c r="B161" s="14"/>
      <c r="C161" s="14"/>
      <c r="D161" s="14"/>
      <c r="E161" s="14"/>
      <c r="F161" s="14"/>
      <c r="G161" s="14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</row>
    <row r="162" spans="1:256" s="22" customFormat="1" ht="23.45" customHeight="1" x14ac:dyDescent="0.35">
      <c r="A162" s="64"/>
      <c r="B162" s="64"/>
      <c r="C162" s="64"/>
      <c r="D162" s="64"/>
      <c r="E162" s="64"/>
      <c r="F162" s="64"/>
      <c r="G162" s="14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</row>
  </sheetData>
  <mergeCells count="70">
    <mergeCell ref="A36:F36"/>
    <mergeCell ref="C69:F69"/>
    <mergeCell ref="A30:F30"/>
    <mergeCell ref="A107:F107"/>
    <mergeCell ref="A93:F93"/>
    <mergeCell ref="A92:F92"/>
    <mergeCell ref="C79:F79"/>
    <mergeCell ref="A99:F99"/>
    <mergeCell ref="A96:F96"/>
    <mergeCell ref="A88:F88"/>
    <mergeCell ref="C75:F75"/>
    <mergeCell ref="A86:F86"/>
    <mergeCell ref="A147:F147"/>
    <mergeCell ref="C156:F156"/>
    <mergeCell ref="A117:F117"/>
    <mergeCell ref="A103:F103"/>
    <mergeCell ref="A101:F101"/>
    <mergeCell ref="A138:F138"/>
    <mergeCell ref="A113:F113"/>
    <mergeCell ref="A145:F145"/>
    <mergeCell ref="A133:F133"/>
    <mergeCell ref="A132:F132"/>
    <mergeCell ref="A158:F158"/>
    <mergeCell ref="A60:F60"/>
    <mergeCell ref="A6:F6"/>
    <mergeCell ref="A109:F109"/>
    <mergeCell ref="A38:F38"/>
    <mergeCell ref="C65:F65"/>
    <mergeCell ref="A122:F122"/>
    <mergeCell ref="A7:F7"/>
    <mergeCell ref="A115:F115"/>
    <mergeCell ref="C142:F142"/>
    <mergeCell ref="A111:F111"/>
    <mergeCell ref="A151:F151"/>
    <mergeCell ref="A49:F50"/>
    <mergeCell ref="C41:F41"/>
    <mergeCell ref="A74:F74"/>
    <mergeCell ref="A22:F22"/>
    <mergeCell ref="A2:F2"/>
    <mergeCell ref="A105:F105"/>
    <mergeCell ref="A5:F5"/>
    <mergeCell ref="A3:F3"/>
    <mergeCell ref="A1:F1"/>
    <mergeCell ref="A70:F70"/>
    <mergeCell ref="A12:F12"/>
    <mergeCell ref="C40:F40"/>
    <mergeCell ref="A91:F91"/>
    <mergeCell ref="A47:F47"/>
    <mergeCell ref="C39:F39"/>
    <mergeCell ref="C89:F89"/>
    <mergeCell ref="A24:F24"/>
    <mergeCell ref="C68:F68"/>
    <mergeCell ref="A10:F10"/>
    <mergeCell ref="A17:F17"/>
    <mergeCell ref="A157:F157"/>
    <mergeCell ref="A56:F56"/>
    <mergeCell ref="A146:F146"/>
    <mergeCell ref="A44:F44"/>
    <mergeCell ref="A4:F4"/>
    <mergeCell ref="A53:F53"/>
    <mergeCell ref="A144:F144"/>
    <mergeCell ref="A42:F42"/>
    <mergeCell ref="A67:F67"/>
    <mergeCell ref="A16:F16"/>
    <mergeCell ref="C13:D13"/>
    <mergeCell ref="A124:F124"/>
    <mergeCell ref="A131:F131"/>
    <mergeCell ref="A64:F64"/>
    <mergeCell ref="A62:F62"/>
    <mergeCell ref="A126:F126"/>
  </mergeCells>
  <pageMargins left="0.70866141732283472" right="0.70866141732283472" top="0.74803149606299213" bottom="0.74803149606299213" header="0.31496062992125984" footer="0.31496062992125984"/>
  <pageSetup paperSize="9" firstPageNumber="511" orientation="portrait" useFirstPageNumber="1" r:id="rId1"/>
  <headerFooter>
    <oddHeader>&amp;C&amp;16&amp;K000000-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รายรับ</vt:lpstr>
      <vt:lpstr>วัตถุประสงค์</vt:lpstr>
      <vt:lpstr>ตาราง</vt:lpstr>
      <vt:lpstr>รายจ่าย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2018-08-22T08:41:11Z</cp:lastPrinted>
  <dcterms:modified xsi:type="dcterms:W3CDTF">2018-08-22T08:41:20Z</dcterms:modified>
</cp:coreProperties>
</file>