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2\"/>
    </mc:Choice>
  </mc:AlternateContent>
  <bookViews>
    <workbookView xWindow="0" yWindow="45" windowWidth="15960" windowHeight="18075" activeTab="4"/>
  </bookViews>
  <sheets>
    <sheet name="รายรับ" sheetId="2" r:id="rId1"/>
    <sheet name="รายจ่าย" sheetId="3" r:id="rId2"/>
    <sheet name="บัญชี" sheetId="4" r:id="rId3"/>
    <sheet name="วัตถุประสงค์" sheetId="5" r:id="rId4"/>
    <sheet name="ตาราง" sheetId="6" r:id="rId5"/>
  </sheets>
  <calcPr calcId="152511"/>
</workbook>
</file>

<file path=xl/calcChain.xml><?xml version="1.0" encoding="utf-8"?>
<calcChain xmlns="http://schemas.openxmlformats.org/spreadsheetml/2006/main">
  <c r="H82" i="6" l="1"/>
  <c r="H79" i="6"/>
  <c r="G79" i="6"/>
  <c r="E79" i="6"/>
  <c r="C79" i="6"/>
  <c r="I76" i="6"/>
  <c r="I75" i="6"/>
  <c r="I79" i="6" s="1"/>
  <c r="F65" i="6"/>
  <c r="E65" i="6"/>
  <c r="D65" i="6"/>
  <c r="C65" i="6"/>
  <c r="B65" i="6"/>
  <c r="I54" i="6"/>
  <c r="I65" i="6" s="1"/>
  <c r="G43" i="6"/>
  <c r="F43" i="6"/>
  <c r="I33" i="6"/>
  <c r="I43" i="6" s="1"/>
  <c r="H20" i="6"/>
  <c r="G20" i="6"/>
  <c r="E20" i="6"/>
  <c r="B20" i="6"/>
  <c r="I10" i="6"/>
  <c r="I20" i="6" s="1"/>
  <c r="G298" i="4"/>
  <c r="F298" i="4" s="1"/>
  <c r="D298" i="4"/>
  <c r="C298" i="4"/>
  <c r="F276" i="4"/>
  <c r="F275" i="4"/>
  <c r="F274" i="4"/>
  <c r="F272" i="4"/>
  <c r="G271" i="4"/>
  <c r="D271" i="4"/>
  <c r="C271" i="4"/>
  <c r="G255" i="4"/>
  <c r="D255" i="4"/>
  <c r="C255" i="4"/>
  <c r="F254" i="4"/>
  <c r="G251" i="4"/>
  <c r="D251" i="4"/>
  <c r="C251" i="4"/>
  <c r="F250" i="4"/>
  <c r="G248" i="4"/>
  <c r="D248" i="4"/>
  <c r="C248" i="4"/>
  <c r="F246" i="4"/>
  <c r="F245" i="4"/>
  <c r="F244" i="4"/>
  <c r="G241" i="4"/>
  <c r="D241" i="4"/>
  <c r="C241" i="4"/>
  <c r="F239" i="4"/>
  <c r="F238" i="4"/>
  <c r="F237" i="4"/>
  <c r="F235" i="4"/>
  <c r="F200" i="4"/>
  <c r="F199" i="4"/>
  <c r="F198" i="4"/>
  <c r="G196" i="4"/>
  <c r="D196" i="4"/>
  <c r="D195" i="4" s="1"/>
  <c r="D225" i="4" s="1"/>
  <c r="C196" i="4"/>
  <c r="C195" i="4" s="1"/>
  <c r="C225" i="4" s="1"/>
  <c r="F182" i="4"/>
  <c r="D181" i="4"/>
  <c r="F181" i="4" s="1"/>
  <c r="F180" i="4"/>
  <c r="F179" i="4"/>
  <c r="G178" i="4"/>
  <c r="D178" i="4"/>
  <c r="F176" i="4"/>
  <c r="F175" i="4"/>
  <c r="D169" i="4"/>
  <c r="F169" i="4" s="1"/>
  <c r="C169" i="4"/>
  <c r="F168" i="4"/>
  <c r="F167" i="4"/>
  <c r="F165" i="4"/>
  <c r="F164" i="4"/>
  <c r="F162" i="4"/>
  <c r="G161" i="4"/>
  <c r="D161" i="4"/>
  <c r="C161" i="4"/>
  <c r="G146" i="4"/>
  <c r="G145" i="4" s="1"/>
  <c r="D146" i="4"/>
  <c r="D145" i="4" s="1"/>
  <c r="C146" i="4"/>
  <c r="C145" i="4" s="1"/>
  <c r="F142" i="4"/>
  <c r="F139" i="4"/>
  <c r="G138" i="4"/>
  <c r="D138" i="4"/>
  <c r="C138" i="4"/>
  <c r="F136" i="4"/>
  <c r="F134" i="4"/>
  <c r="G133" i="4"/>
  <c r="D133" i="4"/>
  <c r="C133" i="4"/>
  <c r="G129" i="4"/>
  <c r="D129" i="4"/>
  <c r="C129" i="4"/>
  <c r="G127" i="4"/>
  <c r="D127" i="4"/>
  <c r="G123" i="4"/>
  <c r="D123" i="4"/>
  <c r="C123" i="4"/>
  <c r="G110" i="4"/>
  <c r="D110" i="4"/>
  <c r="C110" i="4"/>
  <c r="F104" i="4"/>
  <c r="F102" i="4"/>
  <c r="F98" i="4"/>
  <c r="G93" i="4"/>
  <c r="D93" i="4"/>
  <c r="C93" i="4"/>
  <c r="F91" i="4"/>
  <c r="F90" i="4"/>
  <c r="G89" i="4"/>
  <c r="G88" i="4" s="1"/>
  <c r="D89" i="4"/>
  <c r="D88" i="4" s="1"/>
  <c r="C89" i="4"/>
  <c r="C88" i="4" s="1"/>
  <c r="F58" i="4"/>
  <c r="F57" i="4"/>
  <c r="F56" i="4"/>
  <c r="G54" i="4"/>
  <c r="D54" i="4"/>
  <c r="F54" i="4" s="1"/>
  <c r="C54" i="4"/>
  <c r="F51" i="4"/>
  <c r="F50" i="4"/>
  <c r="F49" i="4"/>
  <c r="G48" i="4"/>
  <c r="D48" i="4"/>
  <c r="C48" i="4"/>
  <c r="G5" i="4"/>
  <c r="D5" i="4"/>
  <c r="E158" i="3"/>
  <c r="E157" i="3" s="1"/>
  <c r="E156" i="3" s="1"/>
  <c r="E140" i="3"/>
  <c r="E128" i="3"/>
  <c r="E119" i="3"/>
  <c r="E118" i="3" s="1"/>
  <c r="E103" i="3"/>
  <c r="E93" i="3"/>
  <c r="E85" i="3"/>
  <c r="E81" i="3"/>
  <c r="E74" i="3"/>
  <c r="E63" i="3"/>
  <c r="E33" i="3"/>
  <c r="E27" i="3"/>
  <c r="E26" i="3" s="1"/>
  <c r="E9" i="3"/>
  <c r="E19" i="2"/>
  <c r="E9" i="2"/>
  <c r="F93" i="4" l="1"/>
  <c r="D78" i="4"/>
  <c r="F138" i="4"/>
  <c r="D109" i="4"/>
  <c r="D92" i="4" s="1"/>
  <c r="D149" i="4" s="1"/>
  <c r="F196" i="4"/>
  <c r="F88" i="4"/>
  <c r="D260" i="4"/>
  <c r="F251" i="4"/>
  <c r="C78" i="4"/>
  <c r="C261" i="4" s="1"/>
  <c r="F241" i="4"/>
  <c r="F89" i="4"/>
  <c r="F133" i="4"/>
  <c r="C109" i="4"/>
  <c r="F48" i="4"/>
  <c r="F161" i="4"/>
  <c r="F178" i="4"/>
  <c r="G195" i="4"/>
  <c r="G225" i="4" s="1"/>
  <c r="F225" i="4" s="1"/>
  <c r="F248" i="4"/>
  <c r="F271" i="4"/>
  <c r="G260" i="4"/>
  <c r="C160" i="4"/>
  <c r="C159" i="4" s="1"/>
  <c r="C185" i="4" s="1"/>
  <c r="C260" i="4"/>
  <c r="C262" i="4" s="1"/>
  <c r="G78" i="4"/>
  <c r="G261" i="4" s="1"/>
  <c r="G109" i="4"/>
  <c r="G92" i="4" s="1"/>
  <c r="F92" i="4" s="1"/>
  <c r="D160" i="4"/>
  <c r="D159" i="4" s="1"/>
  <c r="D185" i="4" s="1"/>
  <c r="E127" i="3"/>
  <c r="E126" i="3" s="1"/>
  <c r="E62" i="3"/>
  <c r="E32" i="3" s="1"/>
  <c r="D261" i="4"/>
  <c r="C92" i="4"/>
  <c r="C149" i="4" s="1"/>
  <c r="G160" i="4"/>
  <c r="F195" i="4"/>
  <c r="F255" i="4"/>
  <c r="G262" i="4" l="1"/>
  <c r="F261" i="4"/>
  <c r="D262" i="4"/>
  <c r="F262" i="4" s="1"/>
  <c r="F78" i="4"/>
  <c r="F260" i="4"/>
  <c r="G149" i="4"/>
  <c r="F149" i="4" s="1"/>
  <c r="F160" i="4"/>
  <c r="G159" i="4"/>
  <c r="G185" i="4" l="1"/>
  <c r="F185" i="4" s="1"/>
  <c r="F159" i="4"/>
</calcChain>
</file>

<file path=xl/sharedStrings.xml><?xml version="1.0" encoding="utf-8"?>
<sst xmlns="http://schemas.openxmlformats.org/spreadsheetml/2006/main" count="784" uniqueCount="347">
  <si>
    <t>รายงานรายละเอียดประมาณการรายรับงบประมาณรายจ่ายเฉพาะการ</t>
  </si>
  <si>
    <t xml:space="preserve"> กิจการ สถานธนานุบาล 2</t>
  </si>
  <si>
    <t xml:space="preserve"> เทศบาลนครนครสวรรค์ </t>
  </si>
  <si>
    <t xml:space="preserve"> อำเภอเมือง จังหวัดนครสวรรค์ </t>
  </si>
  <si>
    <t>ประมาณการรายรับรวมทั้งสิ้น  46,504,000  บาท แยกเป็น</t>
  </si>
  <si>
    <t>ก. หมวดรายได้</t>
  </si>
  <si>
    <t>รวม</t>
  </si>
  <si>
    <t>บาท</t>
  </si>
  <si>
    <t>1.1 ดอกเบี้ยรับจำนำ</t>
  </si>
  <si>
    <t>จำนวน</t>
  </si>
  <si>
    <t>โดยคำนวณจากดอกเบี้ยรับจำนำของเดือนตุลาคม 2560 ถึงเดือนมีนาคม 2561 เป็นเกณฑ์</t>
  </si>
  <si>
    <t>1.2 ดอกเบี้ยเงินฝากธนาคาร</t>
  </si>
  <si>
    <t>โดยคำนวณจากดอกเบี้ยเงินฝากธนาคาร ตั้งแต่เดือนตุลาคม 2560 ถึงเดือนมีนาคม 2561 เป็นเกณฑ์</t>
  </si>
  <si>
    <t>1.3 กำไรจำหน่ายทรัพย์หลุด</t>
  </si>
  <si>
    <t>โดยคำนวณจากการจำหน่ายทรัพย์หลุดในปีที่ผ่านมาเป็นเกณฑ์</t>
  </si>
  <si>
    <t>1.4 รายได้เบ็ดเตล็ด</t>
  </si>
  <si>
    <t>เป็นรายได้เบ็ดเตล็ดต่าง ๆ ที่ไม่เข้าลักษณะรายรับหมวดใด ๆ</t>
  </si>
  <si>
    <t>ข. หมวดเงินได้อื่น</t>
  </si>
  <si>
    <t>รายงานรายละเอียดประมาณการรายจ่ายงบประมาณรายจ่ายเฉพาะการ</t>
  </si>
  <si>
    <t xml:space="preserve">ประมาณการรายจ่ายรวมทั้งสิ้น 30,657,100 บาท จ่ายจากรายได้จัดเก็บเอง แยกเป็น </t>
  </si>
  <si>
    <t xml:space="preserve">   งบกลาง</t>
  </si>
  <si>
    <t xml:space="preserve">    - ค่าชำระดอกเบี้ยเงินกู้ ก.ส.ท.</t>
  </si>
  <si>
    <t>สำหรับจ่ายชำระดอกเบี้ยเงินกู้ ก.ส.ท. เพื่อเป็นทุนหมุนเวียนรับจำนำ งวดประจำปีงบประมาณ พ.ศ.2562 ตามสัญญาเงินกู้ เลขที่ 1760/80/2560 ลงวันที่ 26 พฤษภาคม 2560</t>
  </si>
  <si>
    <t xml:space="preserve">    - ค่าชำระดอกเบี้ยเงินกู้ ก.บ.ท.</t>
  </si>
  <si>
    <t>สำหรับจ่ายชำระดอกเบี้ยเงินกู้ ก.บ.ท. ให้แก่สำนักงานกองทุนบำเหน็จบำนาญข้าราชการส่วนท้องถิ่น (ก.บ.ท.) ที่จะขอกู้ภายในปีงบประมาณ พ.ศ.2562 เพื่อเป็นทุนหมุนเวียนรับจำนำกิจการสถานธนานุบาล วงเงินกู้จำนวน 40,000,000 บาท เป็นการจ่ายดอกเบี้ยก่อนนับระยะเวลาตามสัญญา (ดอกเบี้ยนอกสัญญา) งวดประจำปีงบประมาณ พ.ศ.2562 ดอกเบี้ยเงินกู้เป็นจำนวน 500,000 บาท</t>
  </si>
  <si>
    <t xml:space="preserve">   - ค่าธรรมเนียมดอกเบี้ยธนาคาร</t>
  </si>
  <si>
    <t xml:space="preserve">สำหรับจ่ายดอกเบี้ยเงินเบิกเกินบัญชีธนาคาร ให้กับธนาคารกรุงไทย จำกัด (มหาชน) สาขาถนนสวรรค์วิถี เพื่อใช้เป็นเงินทุนหมุนเวียนในกิจการสถานธนานุบาล เป็นค่าธรรมเนียมดอกเบี้ยธนาคาร งวดประจำปีงบประมาณ พ.ศ.2562 </t>
  </si>
  <si>
    <t>รายจ่ายตามข้อผูกพัน</t>
  </si>
  <si>
    <t>สำหรับจ่ายเป็นเงินสมทบเงินสวัสดิการหลังพ้นจากการเป็นพนักงานสถานธนานุบาลให้กับสำนักงาน จ.ส.ท. ซึ่งกำหนดให้จ่ายในแต่ละปีเป็นประจำทุกปี  ในอัตราร้อยละ 2 ของรายได้  ในปีที่ล่วงมา ตามระเบียบสำนักงาน จ.ส.ท.ว่าด้วยสวัสดิการหลังพ้นจากการเป็นพนักงานสถานธนานุบาล พ.ศ.2554 ในงวดปีงบประมาณ พ.ศ.2562 เป็นจำนวน 485,000 บาท ตามหนังสือสำนักงาน จ.ส.ท. ที่ มท ๐๘๐๑.๕/ว๑๓๒๔ ลงวันที่ ๑๔ มิถุนายน ๒๕๖๑</t>
  </si>
  <si>
    <t>งบบุคลากร</t>
  </si>
  <si>
    <t>ค่าจ้างประจำ</t>
  </si>
  <si>
    <t xml:space="preserve"> - ค่าจ้างประจำ</t>
  </si>
  <si>
    <t>สำหรับจ่ายเป็นค่าจ้างพนักงานสถาธนานุบาลและเงินเพิ่มขั้นค่าจ้างที่ได้รับเลื่อนขั้น รวมถึงเงินปรับปรุงค่าจ้างให้แก่พนักงานสถานธนานุบาล ประจำปีงบประมาณ พ.ศ.2562 จำนวน  8 อัตรา  ซึ่งมีสิทธิได้รับตามระเบียบ</t>
  </si>
  <si>
    <t xml:space="preserve"> - เงินประจำตำแหน่ง</t>
  </si>
  <si>
    <t xml:space="preserve">สำหรับจ่ายเป็นเงินเพิ่ม เงินประจำตำแหน่งของพนักงานสถานธนานุบาล ประจำปีงบประมาณ พ.ศ.2562 ให้แก่พนักงานสถานธนานุบาลผู้ดำรงตำแหน่งผู้จัดการสถานธนานุบาล และผู้ช่วยผู้จัดการสถานธนานุบาล ซึ่งมีสิทธิได้รับ ตามระเบียบฯ ตามหนังสือสั่งการของสำนักงาน จ.ส.ท. ที่ มท ๐๘๐๑.๕/ว ๑๐๔๖ ลงวันที่ ๑๔ สิงหาคม ๒๕๕๑ </t>
  </si>
  <si>
    <t>งบดำเนินงาน</t>
  </si>
  <si>
    <t>ค่าตอบแทน</t>
  </si>
  <si>
    <t xml:space="preserve"> - ค่าเช่าบ้าน</t>
  </si>
  <si>
    <t>สำหรับจ่ายเป็นค่าเช่าบ้านของพนักงาน ประจำปีงบประมาณ พ.ศ.2562 ให้แก่พนักงานสถานธนานุบาลผู้ที่มีสิทธิเบิกเงินค่าเช่าบ้านได้ ตามระเบียบสำนักงาน จ.ส.ท. ว่าด้วยเงินค่าเช่าบ้านของพนักงานสถานธนานุบาล พ.ศ.๒๕๕๑</t>
  </si>
  <si>
    <t xml:space="preserve"> - ค่าอาหาร</t>
  </si>
  <si>
    <t xml:space="preserve">สำหรับจ่ายเป็นค่าอาหารประจำวันทำการ ประจำปีงบประมาณ พ.ศ.2562 ให้แก่พนักงานสถานธนานุบาลที่มีสิทธิได้รับตามระเบียบฯ ตามหนังสือสั่งการของสำนักงาน จ.ส.ท. ที่ มท ๐๘๐๑.๕/ว ๗๕๘ ลงวันที่ ๓๐ มิถุนายน ๒๕๔๙ </t>
  </si>
  <si>
    <t xml:space="preserve"> - เงินสมทบเงินสะสม</t>
  </si>
  <si>
    <t>สำหรับจ่ายเป็นเงินสมทบเงินสะสม ประจำปีงบประมาณ พ.ศ.2562 ในอัตราร้อยละ 10 ของเงินค่าจ้างลูกจ้างประจำ (ปัดเศษของร้อยให้เต็มร้อย) ให้แก่พนักงานสถานธนานุบาล จำนวน 8 อัตรา ซึ่งมีสิทธิได้รับตามระเบียบฯ</t>
  </si>
  <si>
    <t xml:space="preserve">- เงินค่าตอบแทนพิเศษของพนักงานสถานธนานุบาลผู้ได้รับค่าจ้างถึงขั้นสูงหรือใกล้ถึงขั้นสูงของตำแหน่ง </t>
  </si>
  <si>
    <t xml:space="preserve">  (อัตราร้อยละ 2 หรือ ร้อยละ 4)</t>
  </si>
  <si>
    <t>สำหรับจ่ายเป็นค่าตอบแทนพิเศษของพนักงานสถานธนานุบาล ประจำปีงบประมาณ พ.ศ.2562 ให้แก่พนักงาน สถานธนานุบาลผู้ได้รับเงินค่าจ้างถึงขั้นสูงหรือใกล้ถึงขั้นสูงของตำแหน่งในอัตราร้อยละ 2 หรือ ร้อยละ 4 แล้วแต่กรณี ตามระเบียบ สำนักงาน จ.ส.ท. ว่าด้วยการเบิกจ่ายเงินค่าตอบแทนพิเศษของพนักงานสถานธนานุบาล ผู้ได้รับเงินค่าจ้างถึงขั้นสูง  หรือใกล้ถึงขั้นสูงของตำแหน่ง พ.ศ.2550</t>
  </si>
  <si>
    <t xml:space="preserve"> - เงินเพิ่มการครองชีพชั่วคราวของพนักงานสถานธนานุบาล</t>
  </si>
  <si>
    <t>สำหรับจ่ายเป็นเงินเพิ่มการครองชีพชั่วคราวให้แก่พนักงาน ประจำปีงบประมาณ พ.ศ.2562 ให้แก่พนักงานสถานธนานุบาลผู้มีสิทธิได้รับตามระเบียบฯ ตามหนังสือสั่งการของสำนักงาน จ.ส.ท. ว่าด้วยการเบิกจ่ายเงินเพิ่มการครองชีพชั่วคราวของพนักงานสถานธนานุบาล (ฉบับที่ ๕) พ.ศ.๒๕๕๘ ตามหนังสือสั่งการของสำนักงาน จ.ส.ท. ที่ มท ๐๘๐๑.๕/ว ๗๑๐  ลงวันที่ ๑๗ มีนาคม ๒๕๕๘</t>
  </si>
  <si>
    <t xml:space="preserve"> - ค่าเบี้ยเลี้ยงจำหน่ายทรัพย์หลุด</t>
  </si>
  <si>
    <t>สำหรับจ่ายเป็นค่าเบี้ยเลี้ยงในวันประมูลจำหน่ายทรัพย์หลุด ประจำปีงบประมาณ พ.ศ.2562 เป็นค่าตอบแทนให้กับคณะกรรมการดำเนินการจำหน่ายทรัพย์หลุดและพนักงานสถานธนานุบาล ที่มาร่วมปฏิบัติงานในวันจำหน่ายทรัพย์หลุด ตามหนังสือสั่งการของสำนักงาน จ.ส.ท. ที่ มท ๐๘๐๑.๕/ว ๑๕๐๙ ลงวันที่ ๑๗ พฤศจิกายน ๒๕๕๑</t>
  </si>
  <si>
    <t xml:space="preserve"> - ค่าพาหนะเหมาจ่ายนายกเทศมนตรี</t>
  </si>
  <si>
    <t xml:space="preserve">สำหรับจ่ายเป็นค่าตอบแทนนายกเทศมนตรี ประจำปีงบประมาณ พ.ศ.2562 เป็นค่าตอบแทนสำหรับนายกเทศมนตรีและผู้ปฏิบัติหน้าที่แทนนายกเทศมนตรี ตามหนังสือสั่งการของสำนักงาน จ.ส.ท. ที่ มท ๐๘๐๑.๕/ว ๑๘ ลงวันที่ ๑๕ มกราคม ๒๕๕๐ </t>
  </si>
  <si>
    <t xml:space="preserve"> - ค่ารางวัลเจ้าหน้าที่ </t>
  </si>
  <si>
    <t>สำหรับจ่ายเป็นค่าเงินรางวัลเจ้าหน้าที่ ประจำปีงบประมาณ พ.ศ.2562 สำหรับผู้ตรวจการสถานธนานุบาล และผู้ปฏิบัติหน้าที่แทนผู้ตรวจการสถานธนานุบาล ตามหนังสือสั่งการของสำนักงาน จ.ส.ท. ที่ มท ๐๘๐๑.๕/ว ๘๙๗ ลงวันที่ ๓๑ กรกฎาคม ๒๕๔๙ และที่ มท ๐๘๐๑.๕/ว ๑๘ ลงวันที่ ๑๕ มกราคม ๒๕๕๐ รวมทั้งจ่ายเป็นค่าเบี้ยเลี้ยงในการตรวจสอบทรัพย์รับจำนำที่เก็บรักษาของสถานธนานุบาล ให้แก่คณะกรรมการตรวจสอบทรัพย์รับจำนำและพนักงานสถานธนานุบาล ที่มาปฏิบัติงานในวันตรวจสอบทรัพย์รับจำนำ ตามหนังสือสำนักงาน จ.ส.ท.ที่ มท ๐๘๐๑.๕/ว ๑๕๐๙ ลงวันที่ ๑๗ พฤศจิกายน ๒๕๕๑</t>
  </si>
  <si>
    <t xml:space="preserve"> - เงินช่วยเหลือการศึกษาบุตร</t>
  </si>
  <si>
    <t>สำหรับจ่ายเป็นเงินช่วยเหลือการศึกษาบุตร ประจำปีงบประมาณ พ.ศ.2562 ให้แก่พนักงานสถานธนานุบาล  ที่มีสิทธิเบิกจ่ายได้ตามระเบียบฯ</t>
  </si>
  <si>
    <t xml:space="preserve"> - เงินช่วยเหลือค่ารักษาพยาบาล</t>
  </si>
  <si>
    <t>สำหรับจ่ายเป็นเงินช่วยเหลือค่ารักษาพยาบาล ประจำปีงบประมาณ พ.ศ.2562 ให้แก่พนักงานสถานธนานุบาลและครอบครัว ผู้ซึ่งที่มีสิทธิได้รับตามระเบียบฯ</t>
  </si>
  <si>
    <t xml:space="preserve"> - ค่าสมนาคุณ</t>
  </si>
  <si>
    <t>สำหรับจ่ายเป็นค่าตอบแทนผู้มาสอบสวนข้อเท็จจริง กรณีที่พนักงานสถานธนานุบาลกระทำความผิดในการปฏิบัติงาน</t>
  </si>
  <si>
    <t>ค่าใช้สอย</t>
  </si>
  <si>
    <t>รายจ่ายเพื่อให้ได้มาซึ่งบริการ</t>
  </si>
  <si>
    <t xml:space="preserve"> - ค่าธรรมเนียมใบอนุญาตตั้งโรงรับจำนำ</t>
  </si>
  <si>
    <t xml:space="preserve">สำหรับจ่ายเป็นค่าธรรมเนียมใบอนุญาตตั้งสถานธนานุบาล ประจำปีงบประมาณ พ.ศ.2562 ตามที่กฎหมายกำหนดตามนัยข้อ ๖ (๒) (ข) แห่งกฎกระทรวง ฉบับที่ ๕ (พ.ศ.๒๕๒๐) ลงวันที่ ๒๔ กุมภาพันธ์ ๒๕๒๐ </t>
  </si>
  <si>
    <t xml:space="preserve"> - ค่าภาษีโรงเรือนและที่ดิน</t>
  </si>
  <si>
    <t>สำหรับจ่ายเป็นค่าภาษีโรงเรือนและที่ดิน ประจำปีงบประมาณ พ.ศ.2562 ให้กับเทศบาลนครนครสวรรค์ ตามที่ได้รับการประเมินฯ จากเทศบาล และถือปฏิบัติตามหนังสือสำนักงาน จ.ส.ท. ที่ มท ๐๓๐๔/ว ๑๖๓๘ ลงวันที่ ๒๔ ธันวาคม ๒๕๔๔</t>
  </si>
  <si>
    <t xml:space="preserve"> - ค่าตรวจสอบบัญชี</t>
  </si>
  <si>
    <t xml:space="preserve"> - ค่าเบี้ยประกันอัคคีภัย</t>
  </si>
  <si>
    <t xml:space="preserve">สำหรับจ่ายเป็นค่าเบี้ยประกันอัคคีภัยของสถานธนานุบาล ประจำปีงบประมาณ พ.ศ.2562 ที่สถานธนานุบาลได้ดำเนินการจัดทำประกันอัคคีภัยตัวอาคารพร้อมทรัพย์สินของสถานธนานุบาล </t>
  </si>
  <si>
    <t xml:space="preserve"> - ค่าจ้างเหมาบริการ</t>
  </si>
  <si>
    <t>ค่าบำรุงรักษาและซ่อมแซม</t>
  </si>
  <si>
    <t xml:space="preserve"> - ค่าบำรุงรักษาหรือซ่อมแซมที่ดินและสิ่งก่อสร้าง</t>
  </si>
  <si>
    <t>สำหรับจ่ายเป็นค่าบำรุงรักษาหรือซ่อมแซมอาคารสำนักงานสถานธนานุบาล และรวมถึงส่วนประกอบอาคารที่โดยสภาพติดตั้งควบกับสิ่งปลูกสร้างทั้งภายในและภายนอกเป็นการถาวร ในงวดปีงบประมาณ พ.ศ.2562</t>
  </si>
  <si>
    <t xml:space="preserve"> - ค่าบำรุงรักษาหรือซ่อมแซมครุภัณฑ์</t>
  </si>
  <si>
    <t>สำหรับจ่ายเป็นค่าบำรุงรักษาหรือซ่อมแซมครุภัณฑ์ต่างๆที่ใช้ได้ในงานสถานธนานุบาล 2 รวมถึงการจ่ายเพื่อจัดหาสิ่งของที่ใช้ในการซ่อมแซมบำรุงรักษาครุภัณฑ์ให้สามารถใช้งานได้ตามปกติ ในงวดปีงบประมาณ พ.ศ.2562</t>
  </si>
  <si>
    <t xml:space="preserve"> - ค่าบำรุงรักษาหรือซ่อมแซมทรัพย์สินอื่น</t>
  </si>
  <si>
    <t>สำหรับจ่ายเป็นค่าบำรุงรักษาหรือซ่อมแซมทรัพย์สินอื่นของสถานธนานุบาล 2 รวมถึงการจ่ายเพื่อจัดหาสิ่งของที่ใช้ในการซ่อมแซมบำรุงรักษาทรัพย์สินอื่น นอกเหนือจากสิ่งก่อสร้างและครุภัณฑ์ต่างๆ ให้สามารถใช้งานได้ตามปกติ ในงวดปีงบประมาณ พ.ศ.2562</t>
  </si>
  <si>
    <t>รายจ่ายเกี่ยวกับการรับรองและพิธีการ</t>
  </si>
  <si>
    <t xml:space="preserve"> - ค่ารับรอง</t>
  </si>
  <si>
    <t>สำหรับจ่ายเป็นค่าอาหาร และเครื่องดื่ม รับรองผู้มาตรวจงานสถานธนานุบาล ประจำปีงบประมาณ พ.ศ.2562</t>
  </si>
  <si>
    <t>รายจ่ายที่เกี่ยวเนื่องกับการปฏิบัติงานสถานธนานุบาลที่ไม่เข้าลักษณะรายจ่ายหมวดอื่น ๆ</t>
  </si>
  <si>
    <t xml:space="preserve"> - ค่าใช้จ่ายในการเดินทางไปปฏิบัติงาน</t>
  </si>
  <si>
    <t>สำหรับจ่ายเป็นค่าใช้จ่ายในการเดินทางไปปฏิบัติงานของพนักงานสถานธนานุบาลภายในราชอาณาจักร และค่าใช้จ่ายอื่นที่เกิดขึ้นและจำเป็นจากการเดินทางไปปฏิบัติงานที่เกี่ยวเนื่องกับการปฏิบัติงานของสถานธนานุบาล เป็นค่าเบี้ยเลี้ยง ค่าพาหนะเดินทาง และค่าเช่าที่พักในการเดินทางไปปฏิบัติงานของพนักงานสถานธนานุบาลตามระเบียบสำนักงาน จ.ส.ท.ว่าด้วยค่าใช้จ่ายในการเดินทางไปปฏิบัติงานของพนักงานสถานธนานุบาล พ.ศ.๒๕๕๙ สำหรับงวดปีงบประมาณ พ.ศ.2562 ให้แก่พนักงานสถานธนานุบาลผู้ซึ่งมีสิทธิเบิกได้ตามระเบียบฯ</t>
  </si>
  <si>
    <t xml:space="preserve"> - โครงการจัดกิจกรรมวันที่ระลึกการก่อตั้งกิจการสถานธนานุบาล</t>
  </si>
  <si>
    <t xml:space="preserve"> - สำหรับเป็นค่าใช้จ่ายในการจัดกิจกรรมวันที่ระลึกการก่อตั้งกิจการสถานธนานุบาล ตรงกับวันที่ 12 พฤษภาคมของทุกปี เป็นค่าใช้จ่ายในการจัดงานการดำเนินกิจกรรมวันที่ระลึกการก่อตั้งกิจการสถานธนานุบาล ในปีงบประมาณ พ.ศ.2562 เกี่ยวกับการประกอบพิธีทำบุญทางศาสนา การช่วยเหลือกิจการสถานสงเคราะห์หรือกิจการสาธารณกุศล การจัดกิจกรรมบำเพ็ญประโยชน์แก่ประชาชนและสังคม รวมถึงการจัดทำของรางวัลหรือของที่ระลึกตอบแทนประโยชน์ให้ประชาชนผู้มาใช้บริการสถานธนานุบาล</t>
  </si>
  <si>
    <t xml:space="preserve"> - เป็นไปตามประกาศคณะกรรมการควบคุมและดำเนินงานสถานธนานุบาลของหน่วยบริหาราชการสวนท้องถิ่น (คณะกรรมการ ก.ส.ท.) ลงวันที่ ๒๕ กุมภาพันธ์ ๒๕๔๘ </t>
  </si>
  <si>
    <t xml:space="preserve"> - เป็นไปตามระเบียบสำนักงานคณะกรรมการจัดการสถานธนานุบาลขององค์กรปกครองส่วนท้องถิ่น ว่าด้วยค่าใช้จ่ายในการฝึกอบรม และการจัดงาน พ.ศ.๒๕๕๙</t>
  </si>
  <si>
    <t xml:space="preserve"> - เป็นไปตามแผนพัฒนาเทศบาลนครนครสวรรค์ 4 ปี (พ.ศ.2561 ถึง พ.ศ.2564) แก้ไข ครั้งที่ 1 พ.ศ.2560 ยุทธศาสตร์ ที่ 6-14 ลำดับที่ 12</t>
  </si>
  <si>
    <t>ค่าวัสดุ</t>
  </si>
  <si>
    <t xml:space="preserve"> - ค่าวัสดุสำนักงาน</t>
  </si>
  <si>
    <t xml:space="preserve">สำหรับจ่ายเป็นค่าเครื่องเขียนแบบพิมพ์ต่าง ๆ หนังสือพิมพ์รายวัน ค่าวัสดุอุปกรณ์ของเครื่องใช้สำนักงานต่าง ๆ และค่าใช้จ่ายในการเก็บรักษาทรัพย์จำนำ รวมถึงค่าสิ่งของที่ซื้อมาใช้ในการบำรุงรักษาหรือซ่อมแซมทรัพย์สินที่รับจำนำ เป็นต้น </t>
  </si>
  <si>
    <t xml:space="preserve"> - ค่าวัสดุไฟฟ้าและวิทยุ</t>
  </si>
  <si>
    <t xml:space="preserve">สำหรับจ่ายเป็นค่าวัสดุอุปกรณ์ไฟฟ้า เกี่ยวกับงานสถานธนานุบาล  </t>
  </si>
  <si>
    <t xml:space="preserve"> - ค่าวัสดุงานบ้านงานครัว</t>
  </si>
  <si>
    <t xml:space="preserve">สำหรับจ่ายเป็นค่าใช้จ่ายหรือค่าวัสดุอุปกรณ์และของใช้ที่เกี่ยวกับการดูแลรักษาความสะอาดของสถานธนานุบาล </t>
  </si>
  <si>
    <t>- ค่าวัสดุคอมพิวเตอร์</t>
  </si>
  <si>
    <t xml:space="preserve">สำหรับจ่ายเป็นค่าใช้จ่ายหรือค่าวัสดุอุปกรณ์ และเครื่องมือเครื่องใช้เกี่ยวกับคอมพิวเตอร์ที่ใช้ในงานสถานธนานุบาล รวมถึงค่าสิ่งของที่จัดหามาเพื่อใช้ในการบำรุงรักษาซ่อมแซมคอมพิวเตอร์ของสถานธนานุบาล  </t>
  </si>
  <si>
    <t>ค่าสาธารณูปโภค</t>
  </si>
  <si>
    <t xml:space="preserve"> - ค่าบริการไปรษณีย์                                                                                                                                     ค่าโทรเลข ค่าธนานัติ</t>
  </si>
  <si>
    <t>สำหรับจ่ายเป็นค่าไปรษณีย์ของสถานธนานุบาล ค่าใช้จ่ายในการจัดส่งรายงานเอกสารหนังสือต่างๆ ที่เกี่ยวข้องในงานสถานธนานุบาลรวมถึงค่าดวงตราไปรษณียากรและค่าบริการรับฝากไปรษณีย์ภัณฑ์ที่จ่ายในงวดปีงบประมาณ พ.ศ.2562</t>
  </si>
  <si>
    <t xml:space="preserve"> - ค่าน้ำประปา</t>
  </si>
  <si>
    <t>สำหรับจ่ายเป็นค่าน้ำประปาของสถานธนานุบาลที่จ่ายในงวดปีงบประมาณ พ.ศ.2562</t>
  </si>
  <si>
    <t xml:space="preserve"> - ค่าไฟฟ้า</t>
  </si>
  <si>
    <t>สำหรับจ่ายเป็นค่าไฟฟ้าของสถานธนานุบาลที่จ่ายในงวดปีงบประมาณ พ.ศ.2561</t>
  </si>
  <si>
    <t xml:space="preserve"> - ค่าบริการโทรศัพท์</t>
  </si>
  <si>
    <t xml:space="preserve">สำหรับจ่ายเป็นค่าไฟฟ้าของสถานธนานุบาลที่จ่ายในงวดปีงบประมาณ พ.ศ.2562 </t>
  </si>
  <si>
    <t xml:space="preserve"> - ค่าบริการทางด้านโทรคมนาคม</t>
  </si>
  <si>
    <t>สำหรับจ่ายเป็นค่าใช้จ่ายเกี่ยวกับการใช้ระบบอินเทอร์เน็ต (INTERNET) ค่าสื่อสารอื่นๆ และให้หมายรวมถึงค่าใช้จ่าย เพื่อให้ได้ใช้บริการการสื่อสารอื่น และค่าใช้จ่ายที่เกิดขึ้นเกี่ยวกับการใช้บริการทางด้านโทรคมนาคม ที่จ่ายในงวดปีงบประมาณ พ.ศ.2562</t>
  </si>
  <si>
    <t xml:space="preserve"> - ค่าสื่อสารอื่น</t>
  </si>
  <si>
    <t>สำหรับจ่ายเป็นค่าสื่อสารอื่นของสถานธนานุบาล ที่จ่ายในงวดปีงบประมาณ พ.ศ.2562</t>
  </si>
  <si>
    <t>สำหรับจ่ายเป็นค่าโทรศัพท์ของสถานธนานุบาลที่จ่ายในงวดปีงบประมาณ พ.ศ.2562</t>
  </si>
  <si>
    <t>งบรายจ่ายอื่น</t>
  </si>
  <si>
    <t>รายจ่ายอื่น</t>
  </si>
  <si>
    <t xml:space="preserve"> - ค่าใช้จ่ายฝ่ายอำนวยการ</t>
  </si>
  <si>
    <t>สำหรับจ่ายค่าใช้จ่ายฝ่ายอำนวยการ ให้กับสำนักงาน จ.ส.ท. ประจำปีงบประมาณ พ.ศ.2562 ตามที่สำนักงาน จ.ส.ท.กำหนดให้แต่ละปี ตามหนังสือสำนักงาน จ.ส.ท. ที่ มท ๐๘๐๑.๕/ว๑๓๘๐ ลงวันที่ ๒๕ มิถุนายน ๒๕๖๑</t>
  </si>
  <si>
    <t>งบลงทุน</t>
  </si>
  <si>
    <t>ค่าครุภัณฑ์</t>
  </si>
  <si>
    <t>ครุภัณฑ์คอมพิวเตอร์</t>
  </si>
  <si>
    <t>สำหรับจ่ายเป็นค่าเครื่องพิมพ์แคร่สั้น Dot Matrix Printer จำนวน 1 เครื่อง โดยมีคุณลักษณะ ดังนี้</t>
  </si>
  <si>
    <t xml:space="preserve"> - มีจำนวนหัวพิมพ์ 24 เข็ม</t>
  </si>
  <si>
    <t xml:space="preserve"> - มีความกว้างในการพิมพ์ 80 คอลัมน์ (Column)</t>
  </si>
  <si>
    <t xml:space="preserve"> - มีความเร็วในการพิมพ์ 416 ตัวอักษรต่อวินาที (12 cpi)</t>
  </si>
  <si>
    <t xml:space="preserve"> - มีความละเอียดในการพิมพ์ : 360x360 จุดต่อนิ้ว</t>
  </si>
  <si>
    <t xml:space="preserve"> - มีหน่วยความจำแบบ Input Buffer 128 KB</t>
  </si>
  <si>
    <t xml:space="preserve"> - ตั้งงบประมาณตามเกณฑ์ราคากลางและคุณลักษณะพื้นฐานครุภัณฑ์คอมพิวเตอร์ ของกระทรวงดิจิทัลเพื่อเศรษฐกิจและสังคม</t>
  </si>
  <si>
    <t xml:space="preserve"> - เป็นไปตามหนังสือกระทรวงมหาดไทยที่ มท ๐๘๐๘.๒/ว ๑๑๓๔ ลงวันที่ ๙ มิถุนายน ๒๕๕๘ </t>
  </si>
  <si>
    <t xml:space="preserve"> - เป็นไปตามแผนพัฒนาท้องถิ่น 4 ปี (พ.ศ.2561-2564) แก้ไข ครั้งที่ 1 พ.ศ.2560 หน้าที่ แบบ ผ.08-72 ลำดับที่ 488</t>
  </si>
  <si>
    <t>ครุภัณฑ์ไฟฟ้าและวิทยุ</t>
  </si>
  <si>
    <t>สำหรับจ่ายเป็นค่าเครื่องสัญญาณเตือนภัย จำนวน 1 เครื่อง โดยมีคุณลักษณะ ดังนี้</t>
  </si>
  <si>
    <t xml:space="preserve"> - ตู้ควบคุมระบบสัญญาณเตือนกันขโมย</t>
  </si>
  <si>
    <t xml:space="preserve"> - เมื่อมีผู้บุกรุกระบบสัญญาณเตือนภัยกันขโมยจะส่งสัญญาณไปที่บ้านและโทรศัพท์มือถือที่กำหนดและ</t>
  </si>
  <si>
    <t xml:space="preserve"> - เป็นครุภัณฑ์ที่ไม่มีกำหนดในบัญชีราคามาตรฐานครุภัณฑ์ของสำนักงบประมาณ แต่มีความจำเป็นต้องจัดหาตามราคาในท้องถิ่นและจัดหาอย่างประหยัด</t>
  </si>
  <si>
    <t xml:space="preserve"> - เป็นไปตามแผนพัฒนาท้องถิ่นสี่ปี (พ.ศ.2561-2564) เพิ่มเติมเปลี่ยนแปลง ครั้งที่ 2 พ.ศ.2561 หน้าที่ แบบ ผ.08-34 ลำดับที่ 92</t>
  </si>
  <si>
    <t>รายจ่ายจากกำไรสุทธิ</t>
  </si>
  <si>
    <t>ตั้งจ่ายจากเงินกำไรสุทธิ ปรากฎในแผนงานการพาณิชย์ งานกิจการสถานธนานุบาล 2 แยกเป็น</t>
  </si>
  <si>
    <t xml:space="preserve"> - บำเหน็จรางวัล 20 %</t>
  </si>
  <si>
    <t>สำหรับจ่ายเป็นเงินรางวัลประจำปี และหรือเงินโบนัสที่จ่ายเป็นประโยชน์ตอบแทน ให้แก่กรรมการ ที่ปรึกษา เจ้าหน้าที่ ลูกจ้างสำนักงาน จ.ส.ท.พนักงานสถานธนานุบาล รวมทั้งผู้ที่ช่วยเหลือกิจการสถานธนานุบาลและผู้เกี่ยวข้องกับการปฏิบัติงานสถานธนานุบาล ถือปฏิบัติตามหนังสือสำนักงาน จ.ส.ท.ที่ มท ๐๘๐๑.๕/ว ๑๕๑.๑ ลงวันที่ ๓๐ มกราคม    ๒๕๕๗ และที่ มท ๐๘๐๑.๕/ว ๓๒๙ ลงวันที่ ๒๘ กุมภาพันธ์ ๒๕๕๗ คำนวนตั้งจ่ายไว้ 20% จากประมาณการยอดเงิน กำไรสุทฺธิประจำปีงบประมาณ 2561 ที่คาดว่าจะได้รับ</t>
  </si>
  <si>
    <t xml:space="preserve"> - ทำนุบำรุงท้องถิ่น 30 % </t>
  </si>
  <si>
    <t>สำหรับจ่ายเป็นเงินอุดหนุนให้เทศบาลเพื่อทำนุบำรุงท้องถิ่น ถือปฏิบัติตามระเบียบสำนักงาน จ.ส.ท.ว่าด้วยการจัดสรร  เงินกำไรสุทธิของสถานธนานุบาลขององค์กรปกครองท้องถิ่น พ.ศ.2557 ให้แก่เทศบาลนครนครสวรรค์ คำนวณตั้งจ่ายไว้ 30% จากประมาณการยอดเงินกำไรสุทธิประจำปีงบประมาณ 2561 ที่คาดว่าจะได้รับ</t>
  </si>
  <si>
    <t xml:space="preserve"> - ทุนดำเนินการของสถานธนานุบาล 50 %</t>
  </si>
  <si>
    <t>บัญชี</t>
  </si>
  <si>
    <t xml:space="preserve">       ปีงบประมาณ 2561</t>
  </si>
  <si>
    <t xml:space="preserve">       ปีงบประมาณ 2562</t>
  </si>
  <si>
    <t>งบประมาณรายจ่ายเฉพาะการสถานธนานุบาล 2</t>
  </si>
  <si>
    <t xml:space="preserve">     1. แผนงานงบกลาง</t>
  </si>
  <si>
    <t xml:space="preserve">     2. แผนงานการพาณิชย์</t>
  </si>
  <si>
    <t>เทศบาลนครนครสวรรค์</t>
  </si>
  <si>
    <t>รับจริง</t>
  </si>
  <si>
    <t>งบประมาณ</t>
  </si>
  <si>
    <t>รหัส</t>
  </si>
  <si>
    <t>รายการ</t>
  </si>
  <si>
    <t xml:space="preserve"> +</t>
  </si>
  <si>
    <t>เพิ่ม</t>
  </si>
  <si>
    <t xml:space="preserve"> -</t>
  </si>
  <si>
    <t>ลด</t>
  </si>
  <si>
    <t xml:space="preserve">   ดอกเบี้ยรับจำนำ</t>
  </si>
  <si>
    <t xml:space="preserve">   ดอกเบี้ยเงินฝากธนาคาร</t>
  </si>
  <si>
    <t xml:space="preserve">   กำไรจำหน่ายทรัพย์หลุด</t>
  </si>
  <si>
    <t xml:space="preserve">   รายได้เบ็ดเตล็ด</t>
  </si>
  <si>
    <t xml:space="preserve">   กำไรสุทธิปี 2561</t>
  </si>
  <si>
    <t xml:space="preserve"> </t>
  </si>
  <si>
    <t>รวมรายรับทั้งสิ้น</t>
  </si>
  <si>
    <t>บัญชีงบประมาณรายจ่ายเฉพาะการสถานธนานุบาล 2 ประจำปีงบประมาณ พ.ศ.2562</t>
  </si>
  <si>
    <t xml:space="preserve">          แผนงานการพาณิชย์</t>
  </si>
  <si>
    <t xml:space="preserve">   งบประมาณรายจ่ายประจำ</t>
  </si>
  <si>
    <t xml:space="preserve">                 งานกิจการสถานธนานุบาล 2 เทศบาลนครนครสวรรค์ </t>
  </si>
  <si>
    <t>จ่ายจริง</t>
  </si>
  <si>
    <t xml:space="preserve"> งบบุคลากร</t>
  </si>
  <si>
    <t xml:space="preserve"> ค่าจ้างประจำ</t>
  </si>
  <si>
    <t xml:space="preserve"> - ค่าจ้างลูกจ้างประจำ</t>
  </si>
  <si>
    <t xml:space="preserve"> งบดำเนินงาน</t>
  </si>
  <si>
    <t xml:space="preserve"> ค่าตอบแทน</t>
  </si>
  <si>
    <t xml:space="preserve"> - ค่าพาหนะเหมาจ่าย</t>
  </si>
  <si>
    <t xml:space="preserve"> - เงินค่าช่วยเหลือบุตร</t>
  </si>
  <si>
    <t xml:space="preserve"> - ค่ารางวัลเจ้าหน้าที่</t>
  </si>
  <si>
    <t xml:space="preserve"> - เงินเพิ่มการครองชีพชั่วคราว</t>
  </si>
  <si>
    <t>ของพนักงานสถานธนานุบาล</t>
  </si>
  <si>
    <t xml:space="preserve"> - เงินตอบแทนพนักงาน</t>
  </si>
  <si>
    <t>สถานธนานุบาลที่ได้รับค่าจ้าง</t>
  </si>
  <si>
    <t>ถึงขั้นสูงของตำแหน่ง</t>
  </si>
  <si>
    <t xml:space="preserve"> ค่าใช้สอย</t>
  </si>
  <si>
    <t xml:space="preserve"> รายจ่ายเพื่อให้ได้มาซึ่งบริการ</t>
  </si>
  <si>
    <t xml:space="preserve"> - ค่าเบี้ยประกัน</t>
  </si>
  <si>
    <t xml:space="preserve"> รายจ่ายเกี่ยวกับการรับรองและพิธีการ</t>
  </si>
  <si>
    <t xml:space="preserve"> รายจ่ายที่เกี่ยวเนื่องกับการปฏิบัติงาน</t>
  </si>
  <si>
    <t xml:space="preserve"> สถานธนานุบาลที่ไม่เข้าลักษณะรายจ่ายหมวดอื่น ๆ</t>
  </si>
  <si>
    <t xml:space="preserve"> - ค่าใช้จ่ายในการจัดงานวันที่ระลึก</t>
  </si>
  <si>
    <t xml:space="preserve"> ค่าวัสดุ</t>
  </si>
  <si>
    <t xml:space="preserve"> - ค่าวัสดุคอมพิวเตอร์</t>
  </si>
  <si>
    <t xml:space="preserve"> - ค่าบริการไปรษณีย์</t>
  </si>
  <si>
    <t xml:space="preserve"> - ค่าบริการโทรคมนาคม</t>
  </si>
  <si>
    <t xml:space="preserve"> งบรายจ่ายอื่น</t>
  </si>
  <si>
    <t xml:space="preserve"> รายจ่ายอื่น</t>
  </si>
  <si>
    <t>รวมรายจ่ายประจำ</t>
  </si>
  <si>
    <t xml:space="preserve">      แผนงานการพาณิชย์</t>
  </si>
  <si>
    <t>งบประมาณรายจ่ายเพื่อการลงทุน</t>
  </si>
  <si>
    <t xml:space="preserve">             งานกิจการสถานธนานุบาล 2 เทศบาลนครนครสวรรค์ </t>
  </si>
  <si>
    <t xml:space="preserve"> งบลงทุน</t>
  </si>
  <si>
    <t xml:space="preserve"> ค่าครุภัณฑ์</t>
  </si>
  <si>
    <t xml:space="preserve"> ครุภัณฑ์คอมพิวเตอร์</t>
  </si>
  <si>
    <t xml:space="preserve"> - เครื่องพิมพ์แคร่สั้น</t>
  </si>
  <si>
    <t xml:space="preserve"> - เครื่องสำรองไฟฟ้า</t>
  </si>
  <si>
    <t xml:space="preserve"> - ระบบเชื่อมโยงหน้าร้านและระบบบัญชี</t>
  </si>
  <si>
    <t xml:space="preserve"> - เครื่องพิมพ์เลเซอร์</t>
  </si>
  <si>
    <t xml:space="preserve"> - เครื่องสแกนลายนิ้วมือ</t>
  </si>
  <si>
    <t>ครุภัณฑ์สำนักงาน</t>
  </si>
  <si>
    <t xml:space="preserve"> - โต๊ะเหล็ก 5 ฟุต</t>
  </si>
  <si>
    <t xml:space="preserve"> - เก้าอี้สำนักงานหุ้มหนัง</t>
  </si>
  <si>
    <t xml:space="preserve"> - เก้าอี้บาร์มีโช๊ค</t>
  </si>
  <si>
    <t xml:space="preserve"> - เก้าอี้แถว 4 ที่นั่ง</t>
  </si>
  <si>
    <t xml:space="preserve"> - เก้าอี้นั่งพับ</t>
  </si>
  <si>
    <t xml:space="preserve"> - ตู้เก็บเอกสาร 15 ลิ้นชัก </t>
  </si>
  <si>
    <t xml:space="preserve"> - เครื่องโทรสาร</t>
  </si>
  <si>
    <t xml:space="preserve"> - พัดลมติดผนัง</t>
  </si>
  <si>
    <t>+</t>
  </si>
  <si>
    <t xml:space="preserve"> - กล้องโทรทัศน์วงจรปิด</t>
  </si>
  <si>
    <t xml:space="preserve"> - เครื่องสัญญาณเตือนภัย</t>
  </si>
  <si>
    <t>ครุภัณฑ์งานบ้านงานครัว</t>
  </si>
  <si>
    <t xml:space="preserve"> - ผ้าม่านปรับแสงใบอลูมิเนียม</t>
  </si>
  <si>
    <t>รวมงบประมาณรายจ่ายเพื่อการลงทุน</t>
  </si>
  <si>
    <t>เงินจ่ายจากกำไรสุทธิ</t>
  </si>
  <si>
    <t xml:space="preserve"> กำไรสุทธิ ปี 2561</t>
  </si>
  <si>
    <t>รวมรายจ่ายจากกำไรสุทธิ</t>
  </si>
  <si>
    <t xml:space="preserve">     ค่าชำระดอกเบี้ยเงินกู้ ก.ส.ท.</t>
  </si>
  <si>
    <t xml:space="preserve">     ค่าชำระดอกเบี้ยเงินกู้ ก.บ.ท.</t>
  </si>
  <si>
    <t xml:space="preserve">     ค่าธรรมเนียมดอกเบี้ยธนาคาร</t>
  </si>
  <si>
    <t xml:space="preserve">     ค่าดอกเบี้ยเงินกู้เพื่อชดเชยให้เทศบาล</t>
  </si>
  <si>
    <t xml:space="preserve">     รายจ่ายตามข้อผูกพัน</t>
  </si>
  <si>
    <t>รวมรายจ่ายงบกลาง</t>
  </si>
  <si>
    <t xml:space="preserve">     เงินเดือนและค่าจ้างประจำ</t>
  </si>
  <si>
    <t xml:space="preserve">     ค่าตอบแทน ใช้สอยและวัสดุ</t>
  </si>
  <si>
    <t xml:space="preserve">     ค่าสาธารณูปโภค</t>
  </si>
  <si>
    <t xml:space="preserve">     รายจ่ายอื่น</t>
  </si>
  <si>
    <t xml:space="preserve">     ค่าครุภัณฑ์สำนักงาน</t>
  </si>
  <si>
    <t>รวมรายจ่ายเพื่อการลงทุน</t>
  </si>
  <si>
    <t xml:space="preserve">     หมวดรายจ่ายอื่น</t>
  </si>
  <si>
    <t>รวมรายจ่ายทั้งสิ้น</t>
  </si>
  <si>
    <t>ประมาณการรายรับ</t>
  </si>
  <si>
    <t>รายได้สูงกว่ารายจ่าย</t>
  </si>
  <si>
    <t xml:space="preserve">      แผนงานงบกลาง</t>
  </si>
  <si>
    <t xml:space="preserve">             งานงบกลาง</t>
  </si>
  <si>
    <t>รายจ่ายงบกลาง</t>
  </si>
  <si>
    <t xml:space="preserve"> 1. ค่าชำระดอกเบี้ยเงินกู้ ก.ส.ท.</t>
  </si>
  <si>
    <t xml:space="preserve"> 2. ค่าชำระดอกเบี้ยเงินกู้ ก.บ.ท.</t>
  </si>
  <si>
    <t xml:space="preserve"> 3. ค่าธรรมเนียมดอกเบี้ยธนาคาร</t>
  </si>
  <si>
    <t xml:space="preserve"> 4. ค่าดอกเบี้ยเงินกู้เพื่อชดเชยให้เทศบาล</t>
  </si>
  <si>
    <t xml:space="preserve"> 5. รายจ่ายตามข้อผูกพัน</t>
  </si>
  <si>
    <t>วัตถุประสงค์</t>
  </si>
  <si>
    <t>รายจ่ายตามแผนงาน</t>
  </si>
  <si>
    <t>แผนงานการพาณิชย์</t>
  </si>
  <si>
    <t>1. เพื่อช่วยเหลือประชาชนที่ยากจนขัดสนเงินทอง เพื่อบรรเทาความเดือดร้อนและแก้ไขเหตุการณ์ เฉพาะหน้า</t>
  </si>
  <si>
    <t xml:space="preserve">  ไม่ต้องไปกู้ยืมเงินจากแหล่งเงินกู้อื่นที่ต้องเสียดอกเบี้ยสูงกว่า</t>
  </si>
  <si>
    <t>2. เพื่อประโยชน์ในการควบคุมตรวจสอบทรัพย์สิน ที่ได้มาโดยการกระทำความผิดและสามารถ ติดตาม</t>
  </si>
  <si>
    <t xml:space="preserve">   ผู้กระทำผิดได้</t>
  </si>
  <si>
    <t>3. เพื่อประโยชน์ในการควบคุมการรับซื้อของโจร</t>
  </si>
  <si>
    <t>4. เพื่อเพิ่มประสิทธิภาพในการบริหารงานบุคคลและการบริหารกิจการสถานธนานุบาลให้มีประสิทธิผล</t>
  </si>
  <si>
    <t xml:space="preserve">    เพิ่มขึ้น</t>
  </si>
  <si>
    <t>งานที่ทำ</t>
  </si>
  <si>
    <t>1. ให้บริการประชาชนโดยการรับจำนำสิ่งของทรัพย์สิน</t>
  </si>
  <si>
    <t>2. ให้บริการจำหน่ายทรัพย์หลุด</t>
  </si>
  <si>
    <t>3. กำกับดูแลการรับเงิน เบิกจ่ายเงิน เก็บรักษาเงิน รักษาทรัพย์รับจำนำ</t>
  </si>
  <si>
    <t>4. จัดทำบัญชี</t>
  </si>
  <si>
    <t>หน่วยงานที่รับผิดชอบ</t>
  </si>
  <si>
    <t xml:space="preserve">1. สถานธนานุบาล 2 เทศบาลนครนครสวรรค์ </t>
  </si>
  <si>
    <t>รายละเอียดงบประมาณรายจ่ายเฉพาะการสถานธนานุบาล 2 ประจำปีงบประมาณ พ.ศ.2562</t>
  </si>
  <si>
    <t>แผนงานงบกลาง</t>
  </si>
  <si>
    <t xml:space="preserve">1. เพิ่มประสิทธิผลการบริหาร การชำระหนี้เงินกู้ </t>
  </si>
  <si>
    <t>2. เพิ่มประสิทธิภาพการชำระหนี้เงินยืม และค่าธรรมเนียมดอกเบี้ยธนาคาร</t>
  </si>
  <si>
    <t>1. กำกับดูแลการชำระหนี้เงินกู้ ดอกเบี้ย ให้เป็นไปตามสัญญาที่กำหนดไว้</t>
  </si>
  <si>
    <t>2. บริหารการใช้เงินสำรองจ่าย</t>
  </si>
  <si>
    <t>3. พิจารณาช่วยเหลืองบทั่วไป</t>
  </si>
  <si>
    <t>1. สถานธนานุบาล 2 เทศบาลนครนครสวรรค์</t>
  </si>
  <si>
    <t xml:space="preserve">                       </t>
  </si>
  <si>
    <t>รายจ่ายจำแนกตามแผนงาน</t>
  </si>
  <si>
    <t>จ่ายจากรายได้</t>
  </si>
  <si>
    <t>แผนงาน/งาน/โครงการ</t>
  </si>
  <si>
    <t>งบเงินอุดหนุน</t>
  </si>
  <si>
    <t>หมายเหตุ</t>
  </si>
  <si>
    <t>งานสถานธนานุบาล 2</t>
  </si>
  <si>
    <t>-</t>
  </si>
  <si>
    <t>รวมทั้งสิ้น</t>
  </si>
  <si>
    <t>จ่ายจากกำไรสุทธิ</t>
  </si>
  <si>
    <t xml:space="preserve"> ค่าชำระดอกเบี้ย</t>
  </si>
  <si>
    <t>ค่าธรรมเนียม</t>
  </si>
  <si>
    <t>ดอกเบี้ยเงินกู้</t>
  </si>
  <si>
    <t>รายจ่ายตาม</t>
  </si>
  <si>
    <t xml:space="preserve">                         เงินที่งบเฉพาะการช่วย</t>
  </si>
  <si>
    <t xml:space="preserve"> เงินกู้ ก.ส.ท.</t>
  </si>
  <si>
    <t xml:space="preserve"> เงินกู้ ก.บ.ท.</t>
  </si>
  <si>
    <t>ดอกเบี้ยธนาคาร</t>
  </si>
  <si>
    <t>ชดเชยให้เทศบาล</t>
  </si>
  <si>
    <t>ข้อผูกพัน</t>
  </si>
  <si>
    <t xml:space="preserve">                       เหลืองบทั่วไป</t>
  </si>
  <si>
    <t xml:space="preserve">                      -</t>
  </si>
  <si>
    <t>งานกิจการสถานธนานุบาล 2</t>
  </si>
  <si>
    <t xml:space="preserve">       งานงบกลาง</t>
  </si>
  <si>
    <t xml:space="preserve">          ค่าชำระดอกเบี้ยเงินกู้ ก.ส.ท.</t>
  </si>
  <si>
    <t xml:space="preserve">          ค่าชำระดอกเบี้ยเงินกู้ ก.บ.ท.</t>
  </si>
  <si>
    <t xml:space="preserve">          รายจ่ายตามข้อผูกพัน</t>
  </si>
  <si>
    <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</si>
  <si>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ตั้งรับไว้จากกำไรสุทธิปี 2561 จำนวน 19,000,000 บาท ดังนี้</t>
  </si>
  <si>
    <r>
      <t xml:space="preserve"> - บำเหน็จรางวัล </t>
    </r>
    <r>
      <rPr>
        <b/>
        <sz val="16"/>
        <color indexed="8"/>
        <rFont val="TH SarabunPSK"/>
        <family val="2"/>
      </rPr>
      <t>20 %</t>
    </r>
    <r>
      <rPr>
        <sz val="16"/>
        <color indexed="8"/>
        <rFont val="TH SarabunPSK"/>
        <family val="2"/>
      </rPr>
      <t xml:space="preserve"> </t>
    </r>
  </si>
  <si>
    <r>
      <t xml:space="preserve"> - ทำนุบำรุงท้องถิ่น </t>
    </r>
    <r>
      <rPr>
        <b/>
        <sz val="16"/>
        <color indexed="8"/>
        <rFont val="TH SarabunPSK"/>
        <family val="2"/>
      </rPr>
      <t>30 %</t>
    </r>
    <r>
      <rPr>
        <sz val="16"/>
        <color indexed="8"/>
        <rFont val="TH SarabunPSK"/>
        <family val="2"/>
      </rPr>
      <t xml:space="preserve"> </t>
    </r>
  </si>
  <si>
    <r>
      <t xml:space="preserve"> - ทุนดำเนินการ </t>
    </r>
    <r>
      <rPr>
        <b/>
        <sz val="16"/>
        <color indexed="8"/>
        <rFont val="TH SarabunPSK"/>
        <family val="2"/>
      </rPr>
      <t>50 %</t>
    </r>
  </si>
  <si>
    <t xml:space="preserve">สำหรับจ่ายเป็นค่าตรวจสอบบัญชีและรับรองงบการเงินของสถานธนานุบาลในแต่ละปี ให้กับสำนักงานตรวจเงินแผ่นดิน ตามอัตราที่สำนักงานการตรวจเงินแผ่นดินกำหนดให้ตามชั้นของสถานธนานุบาล และถือปฏิบัติตามหนังสือสั่งการของสำนักงาน จ.ส.ท. กรมส่งเสริมการปกครองท้องถิ่น ที่ มท ๐๘๐๑.๕ / ว ๔๒๔ ลงวันที่ ๒๑ มีนาคม ๒๕๕๗ </t>
  </si>
  <si>
    <r>
      <t xml:space="preserve">ประมาณการรายรับงบประมาณรายจ่ายเฉพาะการสถานธนานุบาล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</si>
  <si>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ก. </t>
    </r>
    <r>
      <rPr>
        <b/>
        <u/>
        <sz val="16"/>
        <color indexed="8"/>
        <rFont val="TH SarabunPSK"/>
        <family val="2"/>
      </rPr>
      <t>รายได้</t>
    </r>
  </si>
  <si>
    <r>
      <t xml:space="preserve">ข. </t>
    </r>
    <r>
      <rPr>
        <b/>
        <u/>
        <sz val="16"/>
        <color indexed="8"/>
        <rFont val="TH SarabunPSK"/>
        <family val="2"/>
      </rPr>
      <t>เงินได้อื่น</t>
    </r>
  </si>
  <si>
    <r>
      <t xml:space="preserve">บัญชีงบประมาณรายจ่ายเฉพาะการสถานธนานุบาล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</si>
  <si>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รายการย่องบประมาณรายจ่ายเฉพาะการสถานธนานุบาล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</si>
  <si>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r>
      <t xml:space="preserve"> 1. </t>
    </r>
    <r>
      <rPr>
        <b/>
        <u/>
        <sz val="16"/>
        <color indexed="8"/>
        <rFont val="TH SarabunPSK"/>
        <family val="2"/>
      </rPr>
      <t>รายจ่ายงบกลาง</t>
    </r>
  </si>
  <si>
    <r>
      <t xml:space="preserve"> 2. </t>
    </r>
    <r>
      <rPr>
        <b/>
        <u/>
        <sz val="16"/>
        <color indexed="8"/>
        <rFont val="TH SarabunPSK"/>
        <family val="2"/>
      </rPr>
      <t>รายจ่ายของหน่วยงาน</t>
    </r>
  </si>
  <si>
    <r>
      <t xml:space="preserve">     </t>
    </r>
    <r>
      <rPr>
        <b/>
        <u/>
        <sz val="16"/>
        <color indexed="8"/>
        <rFont val="TH SarabunPSK"/>
        <family val="2"/>
      </rPr>
      <t>รายจ่ายประจำ</t>
    </r>
  </si>
  <si>
    <r>
      <t xml:space="preserve"> 3. </t>
    </r>
    <r>
      <rPr>
        <b/>
        <u/>
        <sz val="16"/>
        <color indexed="8"/>
        <rFont val="TH SarabunPSK"/>
        <family val="2"/>
      </rPr>
      <t>รายจ่ายเพื่อการลงทุน</t>
    </r>
  </si>
  <si>
    <r>
      <t xml:space="preserve"> 4. </t>
    </r>
    <r>
      <rPr>
        <b/>
        <u/>
        <sz val="16"/>
        <color indexed="8"/>
        <rFont val="TH SarabunPSK"/>
        <family val="2"/>
      </rPr>
      <t>รายจ่ายจากกำไรสุทธิ</t>
    </r>
  </si>
  <si>
    <r>
      <t xml:space="preserve">รายละเอียดงบประมาณรายจ่ายเฉพาะการสถานธนานุบาล </t>
    </r>
    <r>
      <rPr>
        <b/>
        <sz val="20"/>
        <color indexed="8"/>
        <rFont val="TH SarabunPSK"/>
        <family val="2"/>
      </rPr>
      <t>2</t>
    </r>
    <r>
      <rPr>
        <b/>
        <sz val="18"/>
        <color indexed="8"/>
        <rFont val="TH SarabunPSK"/>
        <family val="2"/>
      </rPr>
      <t xml:space="preserve"> 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</si>
  <si>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สำหรับจ่ายเป็นค่าจ้างเหมาแรงงานให้กับบุคคลภายนอก ในการรับจ้างทำงานและรับจ้างทำของที่สถานธนานุบาลหรือที่เกี่ยวกับงานสถานธนานุบาลในกรณีสถานธนานุบาลดำเนินการอย่างใดอย่างหนึ่งเอง ในงวดปีงบประมาณ พ.ศ.2562</t>
  </si>
  <si>
    <t xml:space="preserve">- เครื่องพิมพ์แคร่สั้น Dot Matrix Printer </t>
  </si>
  <si>
    <t>- เครื่องสัญญาณเตือนภัย</t>
  </si>
  <si>
    <t>สำหรับจ่ายเป็นเงินสมทบทุนดำเนินการของสถานธนานุบาล ถือปฏิบัติตามระเบียบสำนักงาน จ.ส.ท. ว่าด้วยการจัดสรรเงินกำไรสุทธิของสถานธนานุบาลขององค์กรปกครองส่วนท้องถิ่น พ.ศ.2557 โดยบันทึกบัญชีรับ-จ่าย ตามหลักการบัญชีของสถานธนานุบาล คำนวณตั้งจ่ายไว้ 50% จากประมาณการยอดเงินกำไรสุทธิประจำปีงบประมาณ 2561 ที่คาดว่าจะได้รับ</t>
  </si>
  <si>
    <t>ปี 2560</t>
  </si>
  <si>
    <t>ปี 2561</t>
  </si>
  <si>
    <t>ปี 2562</t>
  </si>
  <si>
    <t xml:space="preserve"> - ค่าบำรุงรักษาหรือซ่อมแซมสิ่งก่อสร้าง </t>
  </si>
  <si>
    <t xml:space="preserve"> - เครื่องคอมพิวเตอร์สำหรับงาน</t>
  </si>
  <si>
    <t xml:space="preserve">   ประมวลผลแบบที่ 1</t>
  </si>
  <si>
    <t xml:space="preserve">      ก. จ่ายจากรายได้</t>
  </si>
  <si>
    <t xml:space="preserve">      ข. จ่ายจากกำไรสุทธิ</t>
  </si>
  <si>
    <t>ค่าธรรมเนียมดอกเบี้ยธนาคาร</t>
  </si>
  <si>
    <t>- 460 -</t>
  </si>
  <si>
    <t>- 464 -</t>
  </si>
  <si>
    <t>- 466 -</t>
  </si>
  <si>
    <t>- 468 -</t>
  </si>
  <si>
    <t>- 470 -</t>
  </si>
  <si>
    <t>- 472 -</t>
  </si>
  <si>
    <t>- 474 -</t>
  </si>
  <si>
    <t>- 461 -</t>
  </si>
  <si>
    <t>- 463 -</t>
  </si>
  <si>
    <t>- 465 -</t>
  </si>
  <si>
    <t>- 467 -</t>
  </si>
  <si>
    <t>- 469 -</t>
  </si>
  <si>
    <t>- 471 -</t>
  </si>
  <si>
    <t>- 473 -</t>
  </si>
  <si>
    <t xml:space="preserve"> - เงินสมทบเงินสวัสดิการหลังพ้นจากการเป็นพนักงาน             สถานธนานุบาล</t>
  </si>
  <si>
    <t xml:space="preserve"> - มีช่องเชื่อมต่อ (Interface) แบบ Parallel , USB 2.0 Serial</t>
  </si>
  <si>
    <t>ระบบเตือนภัยแบบเสียงสัญญาณไซเรน พร้อมไฟกระพริบจะทำงานทันที</t>
  </si>
  <si>
    <t xml:space="preserve"> - ระบบเตือนภัยแบบไซเรน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</si>
</sst>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&quot;;&quot;-&quot;* #,##0&quot; &quot;;&quot; &quot;* &quot;-&quot;??&quot; &quot;"/>
    <numFmt numFmtId="165" formatCode="#,##0;#,##0"/>
    <numFmt numFmtId="166" formatCode="&quot; &quot;* #,##0.00&quot; &quot;;&quot;-&quot;* #,##0.00&quot; &quot;;&quot; &quot;* &quot;-&quot;??&quot; &quot;"/>
  </numFmts>
  <fonts count="14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9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4"/>
      <name val="TH SarabunPSK"/>
      <family val="2"/>
    </font>
    <font>
      <b/>
      <sz val="16"/>
      <color indexed="14"/>
      <name val="TH SarabunPSK"/>
      <family val="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sz val="18"/>
      <color indexed="8"/>
      <name val="TH SarabunPSK"/>
      <family val="2"/>
    </font>
    <font>
      <b/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0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13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13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64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13"/>
      </bottom>
      <diagonal/>
    </border>
    <border>
      <left style="thin">
        <color indexed="8"/>
      </left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64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5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5" fillId="0" borderId="0" xfId="0" applyNumberFormat="1" applyFont="1" applyAlignment="1"/>
    <xf numFmtId="0" fontId="5" fillId="0" borderId="0" xfId="0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5" fillId="0" borderId="0" xfId="0" applyNumberFormat="1" applyFont="1" applyBorder="1" applyAlignment="1"/>
    <xf numFmtId="0" fontId="5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4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9" fontId="8" fillId="2" borderId="11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/>
    <xf numFmtId="165" fontId="4" fillId="2" borderId="11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/>
    <xf numFmtId="4" fontId="4" fillId="2" borderId="11" xfId="0" applyNumberFormat="1" applyFont="1" applyFill="1" applyBorder="1" applyAlignment="1"/>
    <xf numFmtId="4" fontId="4" fillId="2" borderId="13" xfId="0" applyNumberFormat="1" applyFont="1" applyFill="1" applyBorder="1" applyAlignment="1"/>
    <xf numFmtId="3" fontId="4" fillId="2" borderId="13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/>
    <xf numFmtId="49" fontId="9" fillId="2" borderId="10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/>
    <xf numFmtId="3" fontId="5" fillId="2" borderId="11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/>
    <xf numFmtId="49" fontId="8" fillId="2" borderId="11" xfId="0" applyNumberFormat="1" applyFont="1" applyFill="1" applyBorder="1" applyAlignment="1"/>
    <xf numFmtId="166" fontId="5" fillId="2" borderId="11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/>
    <xf numFmtId="164" fontId="8" fillId="2" borderId="11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9" fillId="2" borderId="11" xfId="0" applyNumberFormat="1" applyFont="1" applyFill="1" applyBorder="1" applyAlignment="1"/>
    <xf numFmtId="164" fontId="5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164" fontId="8" fillId="2" borderId="11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/>
    <xf numFmtId="164" fontId="4" fillId="2" borderId="13" xfId="0" applyNumberFormat="1" applyFont="1" applyFill="1" applyBorder="1" applyAlignment="1"/>
    <xf numFmtId="164" fontId="5" fillId="2" borderId="11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165" fontId="5" fillId="2" borderId="11" xfId="0" applyNumberFormat="1" applyFont="1" applyFill="1" applyBorder="1" applyAlignment="1"/>
    <xf numFmtId="49" fontId="8" fillId="2" borderId="13" xfId="0" applyNumberFormat="1" applyFont="1" applyFill="1" applyBorder="1" applyAlignment="1">
      <alignment horizontal="center"/>
    </xf>
    <xf numFmtId="0" fontId="4" fillId="2" borderId="10" xfId="0" applyFont="1" applyFill="1" applyBorder="1" applyAlignment="1"/>
    <xf numFmtId="3" fontId="9" fillId="2" borderId="12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/>
    <xf numFmtId="0" fontId="2" fillId="2" borderId="15" xfId="0" applyFont="1" applyFill="1" applyBorder="1" applyAlignment="1"/>
    <xf numFmtId="49" fontId="4" fillId="2" borderId="16" xfId="0" applyNumberFormat="1" applyFont="1" applyFill="1" applyBorder="1" applyAlignment="1"/>
    <xf numFmtId="49" fontId="4" fillId="2" borderId="17" xfId="0" applyNumberFormat="1" applyFont="1" applyFill="1" applyBorder="1" applyAlignment="1"/>
    <xf numFmtId="0" fontId="4" fillId="2" borderId="17" xfId="0" applyFont="1" applyFill="1" applyBorder="1" applyAlignment="1"/>
    <xf numFmtId="0" fontId="4" fillId="2" borderId="16" xfId="0" applyFont="1" applyFill="1" applyBorder="1" applyAlignment="1"/>
    <xf numFmtId="0" fontId="4" fillId="2" borderId="19" xfId="0" applyFont="1" applyFill="1" applyBorder="1" applyAlignment="1"/>
    <xf numFmtId="49" fontId="4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4" fillId="2" borderId="15" xfId="0" applyNumberFormat="1" applyFont="1" applyFill="1" applyBorder="1" applyAlignment="1"/>
    <xf numFmtId="3" fontId="8" fillId="2" borderId="27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/>
    <xf numFmtId="49" fontId="9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3" fontId="4" fillId="2" borderId="28" xfId="0" applyNumberFormat="1" applyFont="1" applyFill="1" applyBorder="1" applyAlignment="1"/>
    <xf numFmtId="3" fontId="4" fillId="2" borderId="2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3" fontId="4" fillId="2" borderId="34" xfId="0" applyNumberFormat="1" applyFont="1" applyFill="1" applyBorder="1" applyAlignment="1"/>
    <xf numFmtId="164" fontId="4" fillId="2" borderId="35" xfId="0" applyNumberFormat="1" applyFont="1" applyFill="1" applyBorder="1" applyAlignment="1"/>
    <xf numFmtId="3" fontId="4" fillId="2" borderId="35" xfId="0" applyNumberFormat="1" applyFont="1" applyFill="1" applyBorder="1" applyAlignment="1"/>
    <xf numFmtId="49" fontId="5" fillId="2" borderId="24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7" fillId="2" borderId="24" xfId="0" applyNumberFormat="1" applyFont="1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12" fillId="2" borderId="0" xfId="0" applyFont="1" applyFill="1" applyBorder="1" applyAlignment="1"/>
    <xf numFmtId="0" fontId="12" fillId="0" borderId="0" xfId="0" applyNumberFormat="1" applyFont="1" applyBorder="1" applyAlignment="1"/>
    <xf numFmtId="0" fontId="12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4" fillId="2" borderId="20" xfId="0" applyFont="1" applyFill="1" applyBorder="1" applyAlignment="1"/>
    <xf numFmtId="49" fontId="4" fillId="2" borderId="21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/>
    <xf numFmtId="49" fontId="4" fillId="2" borderId="24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/>
    </xf>
    <xf numFmtId="0" fontId="4" fillId="2" borderId="25" xfId="0" applyFont="1" applyFill="1" applyBorder="1" applyAlignment="1"/>
    <xf numFmtId="0" fontId="4" fillId="2" borderId="26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/>
    </xf>
    <xf numFmtId="0" fontId="5" fillId="2" borderId="17" xfId="0" applyFont="1" applyFill="1" applyBorder="1" applyAlignment="1"/>
    <xf numFmtId="4" fontId="5" fillId="2" borderId="11" xfId="0" applyNumberFormat="1" applyFont="1" applyFill="1" applyBorder="1" applyAlignment="1"/>
    <xf numFmtId="3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49" fontId="5" fillId="2" borderId="17" xfId="0" applyNumberFormat="1" applyFont="1" applyFill="1" applyBorder="1" applyAlignment="1"/>
    <xf numFmtId="0" fontId="5" fillId="2" borderId="12" xfId="0" applyFont="1" applyFill="1" applyBorder="1" applyAlignment="1"/>
    <xf numFmtId="4" fontId="4" fillId="2" borderId="28" xfId="0" applyNumberFormat="1" applyFont="1" applyFill="1" applyBorder="1" applyAlignment="1"/>
    <xf numFmtId="49" fontId="9" fillId="2" borderId="28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/>
    <xf numFmtId="0" fontId="4" fillId="2" borderId="4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49" fontId="4" fillId="2" borderId="47" xfId="0" applyNumberFormat="1" applyFont="1" applyFill="1" applyBorder="1" applyAlignment="1">
      <alignment horizontal="left"/>
    </xf>
    <xf numFmtId="49" fontId="5" fillId="2" borderId="48" xfId="0" applyNumberFormat="1" applyFont="1" applyFill="1" applyBorder="1" applyAlignment="1"/>
    <xf numFmtId="0" fontId="5" fillId="2" borderId="48" xfId="0" applyFont="1" applyFill="1" applyBorder="1" applyAlignment="1"/>
    <xf numFmtId="49" fontId="4" fillId="2" borderId="48" xfId="0" applyNumberFormat="1" applyFont="1" applyFill="1" applyBorder="1" applyAlignment="1"/>
    <xf numFmtId="0" fontId="5" fillId="2" borderId="49" xfId="0" applyFont="1" applyFill="1" applyBorder="1" applyAlignment="1"/>
    <xf numFmtId="0" fontId="5" fillId="2" borderId="50" xfId="0" applyFont="1" applyFill="1" applyBorder="1" applyAlignment="1"/>
    <xf numFmtId="0" fontId="4" fillId="2" borderId="51" xfId="0" applyFont="1" applyFill="1" applyBorder="1" applyAlignment="1"/>
    <xf numFmtId="3" fontId="4" fillId="2" borderId="55" xfId="0" applyNumberFormat="1" applyFont="1" applyFill="1" applyBorder="1" applyAlignment="1"/>
    <xf numFmtId="3" fontId="5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5" fillId="2" borderId="56" xfId="0" applyFont="1" applyFill="1" applyBorder="1" applyAlignment="1"/>
    <xf numFmtId="0" fontId="5" fillId="2" borderId="57" xfId="0" applyFont="1" applyFill="1" applyBorder="1" applyAlignment="1"/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0" fontId="4" fillId="2" borderId="61" xfId="0" applyFont="1" applyFill="1" applyBorder="1" applyAlignment="1"/>
    <xf numFmtId="0" fontId="4" fillId="2" borderId="62" xfId="0" applyFont="1" applyFill="1" applyBorder="1" applyAlignment="1"/>
    <xf numFmtId="0" fontId="5" fillId="2" borderId="63" xfId="0" applyFont="1" applyFill="1" applyBorder="1" applyAlignment="1"/>
    <xf numFmtId="0" fontId="4" fillId="2" borderId="63" xfId="0" applyFont="1" applyFill="1" applyBorder="1" applyAlignment="1"/>
    <xf numFmtId="0" fontId="5" fillId="2" borderId="64" xfId="0" applyFont="1" applyFill="1" applyBorder="1" applyAlignment="1"/>
    <xf numFmtId="0" fontId="4" fillId="2" borderId="58" xfId="0" applyFont="1" applyFill="1" applyBorder="1" applyAlignment="1"/>
    <xf numFmtId="4" fontId="4" fillId="2" borderId="0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/>
    <xf numFmtId="0" fontId="12" fillId="0" borderId="0" xfId="0" applyNumberFormat="1" applyFont="1" applyAlignment="1"/>
    <xf numFmtId="0" fontId="12" fillId="0" borderId="0" xfId="0" applyFont="1" applyAlignment="1"/>
    <xf numFmtId="166" fontId="5" fillId="2" borderId="11" xfId="0" applyNumberFormat="1" applyFont="1" applyFill="1" applyBorder="1" applyAlignment="1"/>
    <xf numFmtId="49" fontId="5" fillId="2" borderId="11" xfId="0" applyNumberFormat="1" applyFont="1" applyFill="1" applyBorder="1" applyAlignment="1"/>
    <xf numFmtId="3" fontId="5" fillId="2" borderId="17" xfId="0" applyNumberFormat="1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3" fontId="9" fillId="2" borderId="11" xfId="0" applyNumberFormat="1" applyFont="1" applyFill="1" applyBorder="1" applyAlignment="1"/>
    <xf numFmtId="49" fontId="5" fillId="2" borderId="48" xfId="0" applyNumberFormat="1" applyFont="1" applyFill="1" applyBorder="1" applyAlignment="1">
      <alignment horizontal="left"/>
    </xf>
    <xf numFmtId="164" fontId="5" fillId="2" borderId="56" xfId="0" applyNumberFormat="1" applyFont="1" applyFill="1" applyBorder="1" applyAlignment="1"/>
    <xf numFmtId="0" fontId="5" fillId="2" borderId="67" xfId="0" applyFont="1" applyFill="1" applyBorder="1" applyAlignment="1"/>
    <xf numFmtId="166" fontId="5" fillId="2" borderId="68" xfId="0" applyNumberFormat="1" applyFont="1" applyFill="1" applyBorder="1" applyAlignment="1"/>
    <xf numFmtId="3" fontId="5" fillId="2" borderId="68" xfId="0" applyNumberFormat="1" applyFont="1" applyFill="1" applyBorder="1" applyAlignment="1"/>
    <xf numFmtId="165" fontId="4" fillId="2" borderId="68" xfId="0" applyNumberFormat="1" applyFont="1" applyFill="1" applyBorder="1" applyAlignment="1"/>
    <xf numFmtId="3" fontId="5" fillId="2" borderId="69" xfId="0" applyNumberFormat="1" applyFont="1" applyFill="1" applyBorder="1" applyAlignment="1"/>
    <xf numFmtId="49" fontId="5" fillId="2" borderId="70" xfId="0" applyNumberFormat="1" applyFont="1" applyFill="1" applyBorder="1" applyAlignment="1"/>
    <xf numFmtId="0" fontId="5" fillId="2" borderId="70" xfId="0" applyFont="1" applyFill="1" applyBorder="1" applyAlignment="1"/>
    <xf numFmtId="0" fontId="5" fillId="2" borderId="71" xfId="0" applyFont="1" applyFill="1" applyBorder="1" applyAlignment="1"/>
    <xf numFmtId="166" fontId="5" fillId="2" borderId="72" xfId="0" applyNumberFormat="1" applyFont="1" applyFill="1" applyBorder="1" applyAlignment="1">
      <alignment horizontal="center"/>
    </xf>
    <xf numFmtId="3" fontId="5" fillId="2" borderId="72" xfId="0" applyNumberFormat="1" applyFont="1" applyFill="1" applyBorder="1" applyAlignment="1"/>
    <xf numFmtId="0" fontId="10" fillId="0" borderId="0" xfId="0" applyNumberFormat="1" applyFont="1" applyAlignment="1"/>
    <xf numFmtId="0" fontId="10" fillId="0" borderId="0" xfId="0" applyFont="1" applyAlignment="1"/>
    <xf numFmtId="49" fontId="4" fillId="2" borderId="29" xfId="0" applyNumberFormat="1" applyFont="1" applyFill="1" applyBorder="1" applyAlignment="1">
      <alignment horizontal="center"/>
    </xf>
    <xf numFmtId="166" fontId="5" fillId="2" borderId="12" xfId="0" applyNumberFormat="1" applyFont="1" applyFill="1" applyBorder="1" applyAlignment="1"/>
    <xf numFmtId="164" fontId="5" fillId="2" borderId="12" xfId="0" applyNumberFormat="1" applyFont="1" applyFill="1" applyBorder="1" applyAlignment="1"/>
    <xf numFmtId="49" fontId="8" fillId="2" borderId="28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/>
    <xf numFmtId="164" fontId="4" fillId="2" borderId="28" xfId="0" applyNumberFormat="1" applyFont="1" applyFill="1" applyBorder="1" applyAlignment="1"/>
    <xf numFmtId="49" fontId="4" fillId="2" borderId="47" xfId="0" applyNumberFormat="1" applyFont="1" applyFill="1" applyBorder="1" applyAlignment="1"/>
    <xf numFmtId="49" fontId="13" fillId="2" borderId="48" xfId="0" applyNumberFormat="1" applyFont="1" applyFill="1" applyBorder="1" applyAlignment="1"/>
    <xf numFmtId="4" fontId="4" fillId="2" borderId="34" xfId="0" applyNumberFormat="1" applyFont="1" applyFill="1" applyBorder="1" applyAlignment="1"/>
    <xf numFmtId="49" fontId="9" fillId="2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4" fillId="2" borderId="56" xfId="0" applyNumberFormat="1" applyFont="1" applyFill="1" applyBorder="1" applyAlignment="1"/>
    <xf numFmtId="164" fontId="5" fillId="2" borderId="57" xfId="0" applyNumberFormat="1" applyFont="1" applyFill="1" applyBorder="1" applyAlignment="1"/>
    <xf numFmtId="0" fontId="5" fillId="2" borderId="62" xfId="0" applyFont="1" applyFill="1" applyBorder="1" applyAlignment="1"/>
    <xf numFmtId="0" fontId="5" fillId="2" borderId="73" xfId="0" applyFont="1" applyFill="1" applyBorder="1" applyAlignment="1"/>
    <xf numFmtId="0" fontId="5" fillId="2" borderId="58" xfId="0" applyFont="1" applyFill="1" applyBorder="1" applyAlignment="1"/>
    <xf numFmtId="4" fontId="4" fillId="2" borderId="74" xfId="0" applyNumberFormat="1" applyFont="1" applyFill="1" applyBorder="1" applyAlignment="1"/>
    <xf numFmtId="49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4" fillId="2" borderId="29" xfId="0" applyFont="1" applyFill="1" applyBorder="1" applyAlignment="1">
      <alignment horizontal="center" vertical="center"/>
    </xf>
    <xf numFmtId="166" fontId="4" fillId="2" borderId="27" xfId="0" applyNumberFormat="1" applyFont="1" applyFill="1" applyBorder="1" applyAlignment="1"/>
    <xf numFmtId="164" fontId="4" fillId="2" borderId="27" xfId="0" applyNumberFormat="1" applyFont="1" applyFill="1" applyBorder="1" applyAlignment="1"/>
    <xf numFmtId="165" fontId="4" fillId="2" borderId="27" xfId="0" applyNumberFormat="1" applyFont="1" applyFill="1" applyBorder="1" applyAlignment="1"/>
    <xf numFmtId="164" fontId="4" fillId="2" borderId="77" xfId="0" applyNumberFormat="1" applyFont="1" applyFill="1" applyBorder="1" applyAlignment="1"/>
    <xf numFmtId="166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/>
    <xf numFmtId="0" fontId="5" fillId="2" borderId="65" xfId="0" applyFont="1" applyFill="1" applyBorder="1" applyAlignment="1"/>
    <xf numFmtId="4" fontId="4" fillId="2" borderId="78" xfId="0" applyNumberFormat="1" applyFont="1" applyFill="1" applyBorder="1" applyAlignment="1"/>
    <xf numFmtId="3" fontId="4" fillId="2" borderId="78" xfId="0" applyNumberFormat="1" applyFont="1" applyFill="1" applyBorder="1" applyAlignment="1"/>
    <xf numFmtId="49" fontId="9" fillId="2" borderId="78" xfId="0" applyNumberFormat="1" applyFont="1" applyFill="1" applyBorder="1" applyAlignment="1">
      <alignment horizontal="center"/>
    </xf>
    <xf numFmtId="165" fontId="4" fillId="2" borderId="78" xfId="0" applyNumberFormat="1" applyFont="1" applyFill="1" applyBorder="1" applyAlignment="1"/>
    <xf numFmtId="0" fontId="5" fillId="2" borderId="66" xfId="0" applyFont="1" applyFill="1" applyBorder="1" applyAlignment="1"/>
    <xf numFmtId="3" fontId="4" fillId="2" borderId="58" xfId="0" applyNumberFormat="1" applyFont="1" applyFill="1" applyBorder="1" applyAlignment="1"/>
    <xf numFmtId="0" fontId="4" fillId="2" borderId="45" xfId="0" applyFont="1" applyFill="1" applyBorder="1" applyAlignment="1"/>
    <xf numFmtId="0" fontId="5" fillId="2" borderId="18" xfId="0" applyFont="1" applyFill="1" applyBorder="1" applyAlignment="1"/>
    <xf numFmtId="4" fontId="5" fillId="2" borderId="12" xfId="0" applyNumberFormat="1" applyFont="1" applyFill="1" applyBorder="1" applyAlignment="1"/>
    <xf numFmtId="3" fontId="5" fillId="2" borderId="12" xfId="0" applyNumberFormat="1" applyFont="1" applyFill="1" applyBorder="1" applyAlignment="1"/>
    <xf numFmtId="165" fontId="5" fillId="2" borderId="12" xfId="0" applyNumberFormat="1" applyFont="1" applyFill="1" applyBorder="1" applyAlignment="1"/>
    <xf numFmtId="0" fontId="5" fillId="2" borderId="48" xfId="0" applyFont="1" applyFill="1" applyBorder="1" applyAlignment="1">
      <alignment horizontal="left"/>
    </xf>
    <xf numFmtId="49" fontId="4" fillId="2" borderId="48" xfId="0" applyNumberFormat="1" applyFont="1" applyFill="1" applyBorder="1" applyAlignment="1">
      <alignment horizontal="right"/>
    </xf>
    <xf numFmtId="0" fontId="4" fillId="2" borderId="48" xfId="0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/>
    </xf>
    <xf numFmtId="0" fontId="4" fillId="2" borderId="79" xfId="0" applyFont="1" applyFill="1" applyBorder="1" applyAlignment="1"/>
    <xf numFmtId="3" fontId="5" fillId="2" borderId="57" xfId="0" applyNumberFormat="1" applyFont="1" applyFill="1" applyBorder="1" applyAlignment="1"/>
    <xf numFmtId="0" fontId="5" fillId="2" borderId="50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164" fontId="4" fillId="2" borderId="55" xfId="0" applyNumberFormat="1" applyFont="1" applyFill="1" applyBorder="1" applyAlignment="1"/>
    <xf numFmtId="165" fontId="9" fillId="2" borderId="0" xfId="0" applyNumberFormat="1" applyFont="1" applyFill="1" applyBorder="1" applyAlignment="1"/>
    <xf numFmtId="0" fontId="5" fillId="2" borderId="80" xfId="0" applyFont="1" applyFill="1" applyBorder="1" applyAlignment="1"/>
    <xf numFmtId="4" fontId="4" fillId="2" borderId="82" xfId="0" applyNumberFormat="1" applyFont="1" applyFill="1" applyBorder="1" applyAlignment="1"/>
    <xf numFmtId="3" fontId="4" fillId="2" borderId="82" xfId="0" applyNumberFormat="1" applyFont="1" applyFill="1" applyBorder="1" applyAlignment="1"/>
    <xf numFmtId="49" fontId="9" fillId="2" borderId="82" xfId="0" applyNumberFormat="1" applyFont="1" applyFill="1" applyBorder="1" applyAlignment="1">
      <alignment horizontal="center"/>
    </xf>
    <xf numFmtId="165" fontId="4" fillId="2" borderId="82" xfId="0" applyNumberFormat="1" applyFont="1" applyFill="1" applyBorder="1" applyAlignment="1"/>
    <xf numFmtId="3" fontId="4" fillId="2" borderId="81" xfId="0" applyNumberFormat="1" applyFont="1" applyFill="1" applyBorder="1" applyAlignment="1"/>
    <xf numFmtId="165" fontId="9" fillId="2" borderId="78" xfId="0" applyNumberFormat="1" applyFont="1" applyFill="1" applyBorder="1" applyAlignment="1"/>
    <xf numFmtId="3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center"/>
    </xf>
    <xf numFmtId="164" fontId="5" fillId="2" borderId="85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/>
    <xf numFmtId="166" fontId="4" fillId="2" borderId="28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/>
    <xf numFmtId="164" fontId="2" fillId="2" borderId="28" xfId="0" applyNumberFormat="1" applyFont="1" applyFill="1" applyBorder="1" applyAlignment="1"/>
    <xf numFmtId="0" fontId="5" fillId="2" borderId="21" xfId="0" applyFont="1" applyFill="1" applyBorder="1" applyAlignment="1"/>
    <xf numFmtId="0" fontId="5" fillId="2" borderId="36" xfId="0" applyFont="1" applyFill="1" applyBorder="1" applyAlignment="1"/>
    <xf numFmtId="0" fontId="5" fillId="2" borderId="20" xfId="0" applyFont="1" applyFill="1" applyBorder="1" applyAlignment="1"/>
    <xf numFmtId="3" fontId="5" fillId="2" borderId="37" xfId="0" applyNumberFormat="1" applyFont="1" applyFill="1" applyBorder="1" applyAlignment="1"/>
    <xf numFmtId="3" fontId="5" fillId="2" borderId="23" xfId="0" applyNumberFormat="1" applyFont="1" applyFill="1" applyBorder="1" applyAlignment="1"/>
    <xf numFmtId="164" fontId="5" fillId="2" borderId="24" xfId="0" applyNumberFormat="1" applyFont="1" applyFill="1" applyBorder="1" applyAlignment="1"/>
    <xf numFmtId="0" fontId="5" fillId="2" borderId="24" xfId="0" applyFont="1" applyFill="1" applyBorder="1" applyAlignment="1"/>
    <xf numFmtId="0" fontId="5" fillId="2" borderId="37" xfId="0" applyFont="1" applyFill="1" applyBorder="1" applyAlignment="1"/>
    <xf numFmtId="0" fontId="5" fillId="2" borderId="23" xfId="0" applyFont="1" applyFill="1" applyBorder="1" applyAlignment="1"/>
    <xf numFmtId="0" fontId="5" fillId="2" borderId="38" xfId="0" applyFont="1" applyFill="1" applyBorder="1" applyAlignment="1"/>
    <xf numFmtId="0" fontId="5" fillId="2" borderId="25" xfId="0" applyFont="1" applyFill="1" applyBorder="1" applyAlignment="1"/>
    <xf numFmtId="0" fontId="5" fillId="2" borderId="26" xfId="0" applyFont="1" applyFill="1" applyBorder="1" applyAlignment="1"/>
    <xf numFmtId="0" fontId="11" fillId="2" borderId="0" xfId="0" applyFont="1" applyFill="1" applyBorder="1" applyAlignment="1"/>
    <xf numFmtId="0" fontId="11" fillId="0" borderId="0" xfId="0" applyNumberFormat="1" applyFont="1" applyAlignment="1"/>
    <xf numFmtId="164" fontId="4" fillId="2" borderId="74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/>
    </xf>
    <xf numFmtId="49" fontId="4" fillId="2" borderId="86" xfId="0" applyNumberFormat="1" applyFont="1" applyFill="1" applyBorder="1" applyAlignment="1">
      <alignment horizontal="center"/>
    </xf>
    <xf numFmtId="0" fontId="4" fillId="2" borderId="36" xfId="0" applyFont="1" applyFill="1" applyBorder="1" applyAlignment="1"/>
    <xf numFmtId="3" fontId="4" fillId="2" borderId="37" xfId="0" applyNumberFormat="1" applyFont="1" applyFill="1" applyBorder="1" applyAlignment="1"/>
    <xf numFmtId="0" fontId="11" fillId="2" borderId="89" xfId="0" applyFont="1" applyFill="1" applyBorder="1" applyAlignment="1"/>
    <xf numFmtId="0" fontId="11" fillId="2" borderId="90" xfId="0" applyFont="1" applyFill="1" applyBorder="1" applyAlignment="1"/>
    <xf numFmtId="0" fontId="11" fillId="2" borderId="91" xfId="0" applyFont="1" applyFill="1" applyBorder="1" applyAlignment="1"/>
    <xf numFmtId="3" fontId="5" fillId="2" borderId="24" xfId="0" applyNumberFormat="1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4" fillId="2" borderId="37" xfId="0" applyFont="1" applyFill="1" applyBorder="1" applyAlignment="1"/>
    <xf numFmtId="49" fontId="4" fillId="2" borderId="78" xfId="0" applyNumberFormat="1" applyFont="1" applyFill="1" applyBorder="1" applyAlignment="1">
      <alignment horizontal="center"/>
    </xf>
    <xf numFmtId="0" fontId="5" fillId="2" borderId="83" xfId="0" applyFont="1" applyFill="1" applyBorder="1" applyAlignment="1"/>
    <xf numFmtId="166" fontId="5" fillId="2" borderId="21" xfId="0" applyNumberFormat="1" applyFont="1" applyFill="1" applyBorder="1" applyAlignment="1"/>
    <xf numFmtId="164" fontId="5" fillId="2" borderId="37" xfId="0" applyNumberFormat="1" applyFont="1" applyFill="1" applyBorder="1" applyAlignment="1"/>
    <xf numFmtId="49" fontId="5" fillId="2" borderId="37" xfId="0" applyNumberFormat="1" applyFont="1" applyFill="1" applyBorder="1" applyAlignment="1"/>
    <xf numFmtId="164" fontId="5" fillId="2" borderId="23" xfId="0" applyNumberFormat="1" applyFont="1" applyFill="1" applyBorder="1" applyAlignment="1"/>
    <xf numFmtId="0" fontId="5" fillId="2" borderId="85" xfId="0" applyFont="1" applyFill="1" applyBorder="1" applyAlignment="1"/>
    <xf numFmtId="0" fontId="5" fillId="2" borderId="84" xfId="0" applyFont="1" applyFill="1" applyBorder="1" applyAlignment="1"/>
    <xf numFmtId="49" fontId="5" fillId="2" borderId="3" xfId="0" applyNumberFormat="1" applyFont="1" applyFill="1" applyBorder="1" applyAlignment="1"/>
    <xf numFmtId="164" fontId="5" fillId="2" borderId="5" xfId="0" applyNumberFormat="1" applyFont="1" applyFill="1" applyBorder="1" applyAlignment="1"/>
    <xf numFmtId="164" fontId="4" fillId="2" borderId="102" xfId="0" applyNumberFormat="1" applyFont="1" applyFill="1" applyBorder="1" applyAlignment="1"/>
    <xf numFmtId="49" fontId="4" fillId="2" borderId="36" xfId="0" applyNumberFormat="1" applyFont="1" applyFill="1" applyBorder="1" applyAlignment="1">
      <alignment horizontal="center"/>
    </xf>
    <xf numFmtId="49" fontId="4" fillId="2" borderId="83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/>
    </xf>
    <xf numFmtId="49" fontId="4" fillId="2" borderId="84" xfId="0" applyNumberFormat="1" applyFont="1" applyFill="1" applyBorder="1" applyAlignment="1">
      <alignment horizontal="center"/>
    </xf>
    <xf numFmtId="49" fontId="4" fillId="2" borderId="42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49" fontId="7" fillId="2" borderId="24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/>
    <xf numFmtId="3" fontId="4" fillId="2" borderId="102" xfId="0" applyNumberFormat="1" applyFont="1" applyFill="1" applyBorder="1" applyAlignment="1"/>
    <xf numFmtId="0" fontId="5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10" fillId="2" borderId="36" xfId="0" applyNumberFormat="1" applyFont="1" applyFill="1" applyBorder="1" applyAlignment="1">
      <alignment horizontal="center"/>
    </xf>
    <xf numFmtId="49" fontId="10" fillId="2" borderId="38" xfId="0" applyNumberFormat="1" applyFont="1" applyFill="1" applyBorder="1" applyAlignment="1">
      <alignment horizontal="center"/>
    </xf>
    <xf numFmtId="49" fontId="10" fillId="2" borderId="83" xfId="0" applyNumberFormat="1" applyFont="1" applyFill="1" applyBorder="1" applyAlignment="1">
      <alignment horizontal="center"/>
    </xf>
    <xf numFmtId="49" fontId="10" fillId="2" borderId="84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49" fontId="4" fillId="2" borderId="0" xfId="0" quotePrefix="1" applyNumberFormat="1" applyFont="1" applyFill="1" applyBorder="1" applyAlignment="1"/>
    <xf numFmtId="0" fontId="10" fillId="2" borderId="0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vertical="top" wrapText="1"/>
    </xf>
    <xf numFmtId="164" fontId="10" fillId="2" borderId="0" xfId="0" applyNumberFormat="1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Border="1" applyAlignment="1"/>
    <xf numFmtId="0" fontId="10" fillId="0" borderId="0" xfId="0" applyFont="1" applyBorder="1" applyAlignment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4" fillId="2" borderId="53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76" xfId="0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/>
    </xf>
    <xf numFmtId="164" fontId="5" fillId="2" borderId="40" xfId="0" applyNumberFormat="1" applyFont="1" applyFill="1" applyBorder="1" applyAlignment="1">
      <alignment horizontal="center"/>
    </xf>
    <xf numFmtId="49" fontId="13" fillId="2" borderId="92" xfId="0" applyNumberFormat="1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4" fillId="2" borderId="10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49" fontId="13" fillId="2" borderId="87" xfId="0" applyNumberFormat="1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49" fontId="4" fillId="2" borderId="103" xfId="0" applyNumberFormat="1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49" fontId="4" fillId="2" borderId="92" xfId="0" applyNumberFormat="1" applyFont="1" applyFill="1" applyBorder="1" applyAlignment="1">
      <alignment horizontal="center" vertical="center"/>
    </xf>
    <xf numFmtId="49" fontId="4" fillId="2" borderId="91" xfId="0" applyNumberFormat="1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>
      <alignment horizontal="center" vertical="center"/>
    </xf>
    <xf numFmtId="49" fontId="4" fillId="2" borderId="97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94" xfId="0" applyNumberFormat="1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4" fillId="2" borderId="93" xfId="0" applyNumberFormat="1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/>
    </xf>
  </cellXfs>
  <cellStyles count="1">
    <cellStyle name="ปกติ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showGridLines="0" topLeftCell="A9" zoomScale="160" zoomScaleNormal="160" workbookViewId="0">
      <selection activeCell="C11" sqref="C11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1.85546875" style="5" customWidth="1"/>
    <col min="5" max="5" width="13.42578125" style="5" customWidth="1"/>
    <col min="6" max="6" width="7.140625" style="5" customWidth="1"/>
    <col min="7" max="256" width="9" style="5" customWidth="1"/>
    <col min="257" max="16384" width="9" style="6"/>
  </cols>
  <sheetData>
    <row r="1" spans="1:256" ht="26.45" customHeight="1" x14ac:dyDescent="0.35">
      <c r="A1" s="340" t="s">
        <v>0</v>
      </c>
      <c r="B1" s="341"/>
      <c r="C1" s="341"/>
      <c r="D1" s="341"/>
      <c r="E1" s="341"/>
      <c r="F1" s="341"/>
    </row>
    <row r="2" spans="1:256" ht="26.45" customHeight="1" x14ac:dyDescent="0.35">
      <c r="A2" s="340" t="s">
        <v>1</v>
      </c>
      <c r="B2" s="341"/>
      <c r="C2" s="341"/>
      <c r="D2" s="341"/>
      <c r="E2" s="341"/>
      <c r="F2" s="341"/>
    </row>
    <row r="3" spans="1:256" ht="29.45" customHeight="1" x14ac:dyDescent="0.4">
      <c r="A3" s="340" t="s">
        <v>299</v>
      </c>
      <c r="B3" s="341"/>
      <c r="C3" s="341"/>
      <c r="D3" s="341"/>
      <c r="E3" s="341"/>
      <c r="F3" s="341"/>
    </row>
    <row r="4" spans="1:256" ht="26.45" customHeight="1" x14ac:dyDescent="0.35">
      <c r="A4" s="340" t="s">
        <v>2</v>
      </c>
      <c r="B4" s="341"/>
      <c r="C4" s="341"/>
      <c r="D4" s="341"/>
      <c r="E4" s="341"/>
      <c r="F4" s="341"/>
    </row>
    <row r="5" spans="1:256" ht="26.45" customHeight="1" x14ac:dyDescent="0.35">
      <c r="A5" s="340" t="s">
        <v>3</v>
      </c>
      <c r="B5" s="341"/>
      <c r="C5" s="341"/>
      <c r="D5" s="341"/>
      <c r="E5" s="341"/>
      <c r="F5" s="341"/>
    </row>
    <row r="6" spans="1:256" ht="26.45" customHeight="1" x14ac:dyDescent="0.35">
      <c r="A6" s="9"/>
      <c r="B6" s="9"/>
      <c r="C6" s="9"/>
      <c r="D6" s="9"/>
      <c r="E6" s="9"/>
      <c r="F6" s="9"/>
    </row>
    <row r="7" spans="1:256" ht="26.45" customHeight="1" x14ac:dyDescent="0.35">
      <c r="A7" s="342" t="s">
        <v>4</v>
      </c>
      <c r="B7" s="343"/>
      <c r="C7" s="343"/>
      <c r="D7" s="343"/>
      <c r="E7" s="343"/>
      <c r="F7" s="343"/>
    </row>
    <row r="8" spans="1:256" ht="20.100000000000001" customHeight="1" x14ac:dyDescent="0.3">
      <c r="A8" s="10"/>
      <c r="B8" s="10"/>
      <c r="C8" s="10"/>
      <c r="D8" s="10"/>
      <c r="E8" s="10"/>
      <c r="F8" s="10"/>
    </row>
    <row r="9" spans="1:256" s="8" customFormat="1" ht="23.45" customHeight="1" x14ac:dyDescent="0.35">
      <c r="A9" s="11" t="s">
        <v>5</v>
      </c>
      <c r="B9" s="118"/>
      <c r="C9" s="12"/>
      <c r="D9" s="11" t="s">
        <v>6</v>
      </c>
      <c r="E9" s="13">
        <f>SUM(E10+E12+E14+E16)</f>
        <v>27504000</v>
      </c>
      <c r="F9" s="14" t="s">
        <v>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3.45" customHeight="1" x14ac:dyDescent="0.35">
      <c r="A10" s="118"/>
      <c r="B10" s="16" t="s">
        <v>8</v>
      </c>
      <c r="C10" s="118"/>
      <c r="D10" s="16" t="s">
        <v>9</v>
      </c>
      <c r="E10" s="17">
        <v>25000000</v>
      </c>
      <c r="F10" s="27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3.45" customHeight="1" x14ac:dyDescent="0.35">
      <c r="A11" s="16" t="s">
        <v>10</v>
      </c>
      <c r="B11" s="118"/>
      <c r="C11" s="118"/>
      <c r="D11" s="118"/>
      <c r="E11" s="118"/>
      <c r="F11" s="1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3.45" customHeight="1" x14ac:dyDescent="0.35">
      <c r="A12" s="118"/>
      <c r="B12" s="16" t="s">
        <v>11</v>
      </c>
      <c r="C12" s="118"/>
      <c r="D12" s="16" t="s">
        <v>9</v>
      </c>
      <c r="E12" s="17">
        <v>3000</v>
      </c>
      <c r="F12" s="27" t="s">
        <v>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3.45" customHeight="1" x14ac:dyDescent="0.35">
      <c r="A13" s="16" t="s">
        <v>12</v>
      </c>
      <c r="B13" s="118"/>
      <c r="C13" s="118"/>
      <c r="D13" s="118"/>
      <c r="E13" s="17"/>
      <c r="F13" s="1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3.45" customHeight="1" x14ac:dyDescent="0.35">
      <c r="A14" s="118"/>
      <c r="B14" s="16" t="s">
        <v>13</v>
      </c>
      <c r="C14" s="118"/>
      <c r="D14" s="16" t="s">
        <v>9</v>
      </c>
      <c r="E14" s="17">
        <v>2500000</v>
      </c>
      <c r="F14" s="27" t="s">
        <v>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3.45" customHeight="1" x14ac:dyDescent="0.35">
      <c r="A15" s="16" t="s">
        <v>14</v>
      </c>
      <c r="B15" s="118"/>
      <c r="C15" s="118"/>
      <c r="D15" s="118"/>
      <c r="E15" s="118"/>
      <c r="F15" s="1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3.45" customHeight="1" x14ac:dyDescent="0.35">
      <c r="A16" s="118"/>
      <c r="B16" s="16" t="s">
        <v>15</v>
      </c>
      <c r="C16" s="118"/>
      <c r="D16" s="16" t="s">
        <v>9</v>
      </c>
      <c r="E16" s="17">
        <v>1000</v>
      </c>
      <c r="F16" s="27" t="s">
        <v>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3.45" customHeight="1" x14ac:dyDescent="0.35">
      <c r="A17" s="16" t="s">
        <v>16</v>
      </c>
      <c r="B17" s="118"/>
      <c r="C17" s="118"/>
      <c r="D17" s="118"/>
      <c r="E17" s="17"/>
      <c r="F17" s="1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3.45" customHeight="1" x14ac:dyDescent="0.35">
      <c r="A18" s="118"/>
      <c r="B18" s="118"/>
      <c r="C18" s="118"/>
      <c r="D18" s="118"/>
      <c r="E18" s="17"/>
      <c r="F18" s="1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126" customFormat="1" ht="23.45" customHeight="1" x14ac:dyDescent="0.35">
      <c r="A19" s="11" t="s">
        <v>17</v>
      </c>
      <c r="B19" s="12"/>
      <c r="C19" s="12"/>
      <c r="D19" s="11" t="s">
        <v>6</v>
      </c>
      <c r="E19" s="13">
        <f>SUM(E21:E23)</f>
        <v>19000000</v>
      </c>
      <c r="F19" s="14" t="s">
        <v>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</row>
    <row r="20" spans="1:256" s="8" customFormat="1" ht="23.45" customHeight="1" x14ac:dyDescent="0.35">
      <c r="A20" s="118"/>
      <c r="B20" s="16" t="s">
        <v>300</v>
      </c>
      <c r="C20" s="118"/>
      <c r="D20" s="118"/>
      <c r="E20" s="118"/>
      <c r="F20" s="1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3.45" customHeight="1" x14ac:dyDescent="0.35">
      <c r="A21" s="118"/>
      <c r="B21" s="118"/>
      <c r="C21" s="16" t="s">
        <v>301</v>
      </c>
      <c r="D21" s="16" t="s">
        <v>9</v>
      </c>
      <c r="E21" s="17">
        <v>3800000</v>
      </c>
      <c r="F21" s="27" t="s">
        <v>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3.45" customHeight="1" x14ac:dyDescent="0.35">
      <c r="A22" s="118"/>
      <c r="B22" s="118"/>
      <c r="C22" s="16" t="s">
        <v>302</v>
      </c>
      <c r="D22" s="16" t="s">
        <v>9</v>
      </c>
      <c r="E22" s="17">
        <v>5700000</v>
      </c>
      <c r="F22" s="27" t="s">
        <v>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3.45" customHeight="1" x14ac:dyDescent="0.35">
      <c r="A23" s="118"/>
      <c r="B23" s="118"/>
      <c r="C23" s="16" t="s">
        <v>303</v>
      </c>
      <c r="D23" s="16" t="s">
        <v>9</v>
      </c>
      <c r="E23" s="17">
        <v>9500000</v>
      </c>
      <c r="F23" s="27" t="s">
        <v>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0.100000000000001" customHeight="1" x14ac:dyDescent="0.35">
      <c r="A24" s="118"/>
      <c r="B24" s="118"/>
      <c r="C24" s="118"/>
      <c r="D24" s="118"/>
      <c r="E24" s="118"/>
      <c r="F24" s="1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3.45" customHeight="1" x14ac:dyDescent="0.35">
      <c r="A25" s="118"/>
      <c r="B25" s="118"/>
      <c r="C25" s="118"/>
      <c r="D25" s="118"/>
      <c r="E25" s="17"/>
      <c r="F25" s="1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0.100000000000001" customHeight="1" x14ac:dyDescent="0.35">
      <c r="A26" s="118"/>
      <c r="B26" s="118"/>
      <c r="C26" s="118"/>
      <c r="D26" s="118"/>
      <c r="E26" s="118"/>
      <c r="F26" s="1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3.45" customHeight="1" x14ac:dyDescent="0.35">
      <c r="A27" s="118"/>
      <c r="B27" s="118"/>
      <c r="C27" s="118"/>
      <c r="D27" s="118"/>
      <c r="E27" s="17"/>
      <c r="F27" s="1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0.100000000000001" customHeight="1" x14ac:dyDescent="0.3">
      <c r="A28" s="10"/>
      <c r="B28" s="10"/>
      <c r="C28" s="10"/>
      <c r="D28" s="10"/>
      <c r="E28" s="10"/>
      <c r="F28" s="10"/>
    </row>
    <row r="29" spans="1:256" ht="23.45" customHeight="1" x14ac:dyDescent="0.3">
      <c r="A29" s="10"/>
      <c r="B29" s="10"/>
      <c r="C29" s="10"/>
      <c r="D29" s="10"/>
      <c r="E29" s="18"/>
      <c r="F29" s="10"/>
    </row>
    <row r="30" spans="1:256" ht="20.100000000000001" customHeight="1" x14ac:dyDescent="0.3">
      <c r="A30" s="10"/>
      <c r="B30" s="10"/>
      <c r="C30" s="10"/>
      <c r="D30" s="10"/>
      <c r="E30" s="10"/>
      <c r="F30" s="10"/>
    </row>
    <row r="31" spans="1:256" ht="20.100000000000001" customHeight="1" x14ac:dyDescent="0.3">
      <c r="A31" s="10"/>
      <c r="B31" s="10"/>
      <c r="C31" s="10"/>
      <c r="D31" s="10"/>
      <c r="E31" s="10"/>
      <c r="F31" s="10"/>
    </row>
    <row r="32" spans="1:256" ht="23.45" customHeight="1" x14ac:dyDescent="0.3">
      <c r="A32" s="10"/>
      <c r="B32" s="10"/>
      <c r="C32" s="10"/>
      <c r="D32" s="10"/>
      <c r="E32" s="18"/>
      <c r="F32" s="10"/>
    </row>
    <row r="33" spans="1:6" ht="23.45" customHeight="1" x14ac:dyDescent="0.35">
      <c r="A33" s="10"/>
      <c r="B33" s="19"/>
      <c r="C33" s="19"/>
      <c r="D33" s="10"/>
      <c r="E33" s="10"/>
      <c r="F33" s="10"/>
    </row>
  </sheetData>
  <mergeCells count="6">
    <mergeCell ref="A1:F1"/>
    <mergeCell ref="A7:F7"/>
    <mergeCell ref="A5:F5"/>
    <mergeCell ref="A4:F4"/>
    <mergeCell ref="A3:F3"/>
    <mergeCell ref="A2:F2"/>
  </mergeCells>
  <pageMargins left="0.98425196850393704" right="0.47244094488188981" top="0.98425196850393704" bottom="0.39370078740157483" header="0.70866141732283472" footer="0.51181102362204722"/>
  <pageSetup paperSize="9" firstPageNumber="462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8"/>
  <sheetViews>
    <sheetView showGridLines="0" topLeftCell="A87" zoomScale="150" zoomScaleNormal="150" workbookViewId="0">
      <selection activeCell="A100" sqref="A100:XFD100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0.5703125" style="5" customWidth="1"/>
    <col min="5" max="5" width="13.85546875" style="5" customWidth="1"/>
    <col min="6" max="6" width="8" style="5" customWidth="1"/>
    <col min="7" max="256" width="9" style="5" customWidth="1"/>
    <col min="257" max="16384" width="9" style="6"/>
  </cols>
  <sheetData>
    <row r="1" spans="1:256" ht="26.45" customHeight="1" x14ac:dyDescent="0.35">
      <c r="A1" s="340" t="s">
        <v>18</v>
      </c>
      <c r="B1" s="341"/>
      <c r="C1" s="341"/>
      <c r="D1" s="341"/>
      <c r="E1" s="341"/>
      <c r="F1" s="341"/>
    </row>
    <row r="2" spans="1:256" ht="26.45" customHeight="1" x14ac:dyDescent="0.35">
      <c r="A2" s="340" t="s">
        <v>1</v>
      </c>
      <c r="B2" s="341"/>
      <c r="C2" s="341"/>
      <c r="D2" s="341"/>
      <c r="E2" s="341"/>
      <c r="F2" s="341"/>
    </row>
    <row r="3" spans="1:256" ht="29.45" customHeight="1" x14ac:dyDescent="0.4">
      <c r="A3" s="340" t="s">
        <v>299</v>
      </c>
      <c r="B3" s="341"/>
      <c r="C3" s="341"/>
      <c r="D3" s="341"/>
      <c r="E3" s="341"/>
      <c r="F3" s="341"/>
    </row>
    <row r="4" spans="1:256" ht="26.45" customHeight="1" x14ac:dyDescent="0.35">
      <c r="A4" s="340" t="s">
        <v>2</v>
      </c>
      <c r="B4" s="341"/>
      <c r="C4" s="341"/>
      <c r="D4" s="341"/>
      <c r="E4" s="341"/>
      <c r="F4" s="341"/>
    </row>
    <row r="5" spans="1:256" ht="26.45" customHeight="1" x14ac:dyDescent="0.35">
      <c r="A5" s="340" t="s">
        <v>3</v>
      </c>
      <c r="B5" s="341"/>
      <c r="C5" s="341"/>
      <c r="D5" s="341"/>
      <c r="E5" s="341"/>
      <c r="F5" s="341"/>
    </row>
    <row r="6" spans="1:256" ht="14.65" customHeight="1" x14ac:dyDescent="0.3">
      <c r="A6" s="353"/>
      <c r="B6" s="353"/>
      <c r="C6" s="353"/>
      <c r="D6" s="353"/>
      <c r="E6" s="353"/>
      <c r="F6" s="353"/>
    </row>
    <row r="7" spans="1:256" ht="26.45" customHeight="1" x14ac:dyDescent="0.35">
      <c r="A7" s="342" t="s">
        <v>19</v>
      </c>
      <c r="B7" s="343"/>
      <c r="C7" s="343"/>
      <c r="D7" s="343"/>
      <c r="E7" s="343"/>
      <c r="F7" s="343"/>
    </row>
    <row r="8" spans="1:256" ht="14.65" customHeight="1" x14ac:dyDescent="0.3">
      <c r="A8" s="20"/>
      <c r="B8" s="20"/>
      <c r="C8" s="20"/>
      <c r="D8" s="20"/>
      <c r="E8" s="20"/>
      <c r="F8" s="20"/>
    </row>
    <row r="9" spans="1:256" s="129" customFormat="1" ht="26.45" customHeight="1" x14ac:dyDescent="0.35">
      <c r="A9" s="21" t="s">
        <v>20</v>
      </c>
      <c r="B9" s="127"/>
      <c r="C9" s="22"/>
      <c r="D9" s="21" t="s">
        <v>6</v>
      </c>
      <c r="E9" s="23">
        <f>E10+E15+E13+E18</f>
        <v>6456000</v>
      </c>
      <c r="F9" s="24" t="s">
        <v>7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pans="1:256" s="126" customFormat="1" ht="23.45" customHeight="1" x14ac:dyDescent="0.35">
      <c r="A10" s="12"/>
      <c r="B10" s="11" t="s">
        <v>21</v>
      </c>
      <c r="C10" s="12"/>
      <c r="D10" s="11" t="s">
        <v>9</v>
      </c>
      <c r="E10" s="13">
        <v>1471000</v>
      </c>
      <c r="F10" s="14" t="s">
        <v>7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</row>
    <row r="11" spans="1:256" s="8" customFormat="1" ht="8.4499999999999993" customHeight="1" x14ac:dyDescent="0.35">
      <c r="A11" s="350" t="s">
        <v>22</v>
      </c>
      <c r="B11" s="351"/>
      <c r="C11" s="351"/>
      <c r="D11" s="351"/>
      <c r="E11" s="351"/>
      <c r="F11" s="35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35.450000000000003" customHeight="1" x14ac:dyDescent="0.35">
      <c r="A12" s="351"/>
      <c r="B12" s="351"/>
      <c r="C12" s="351"/>
      <c r="D12" s="351"/>
      <c r="E12" s="351"/>
      <c r="F12" s="35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126" customFormat="1" ht="23.45" customHeight="1" x14ac:dyDescent="0.35">
      <c r="A13" s="12"/>
      <c r="B13" s="11" t="s">
        <v>23</v>
      </c>
      <c r="C13" s="12"/>
      <c r="D13" s="11" t="s">
        <v>9</v>
      </c>
      <c r="E13" s="13">
        <v>500000</v>
      </c>
      <c r="F13" s="14" t="s">
        <v>7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</row>
    <row r="14" spans="1:256" s="8" customFormat="1" ht="96.75" customHeight="1" x14ac:dyDescent="0.35">
      <c r="A14" s="350" t="s">
        <v>24</v>
      </c>
      <c r="B14" s="351"/>
      <c r="C14" s="351"/>
      <c r="D14" s="351"/>
      <c r="E14" s="351"/>
      <c r="F14" s="35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126" customFormat="1" ht="23.45" customHeight="1" x14ac:dyDescent="0.35">
      <c r="A15" s="12"/>
      <c r="B15" s="354" t="s">
        <v>25</v>
      </c>
      <c r="C15" s="355"/>
      <c r="D15" s="11" t="s">
        <v>9</v>
      </c>
      <c r="E15" s="324">
        <v>4000000</v>
      </c>
      <c r="F15" s="14" t="s">
        <v>7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</row>
    <row r="16" spans="1:256" s="8" customFormat="1" ht="72.75" customHeight="1" x14ac:dyDescent="0.35">
      <c r="A16" s="344" t="s">
        <v>26</v>
      </c>
      <c r="B16" s="345"/>
      <c r="C16" s="345"/>
      <c r="D16" s="345"/>
      <c r="E16" s="345"/>
      <c r="F16" s="34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1" customHeight="1" x14ac:dyDescent="0.35">
      <c r="A17" s="118"/>
      <c r="B17" s="11" t="s">
        <v>27</v>
      </c>
      <c r="C17" s="12"/>
      <c r="D17" s="12"/>
      <c r="E17" s="13"/>
      <c r="F17" s="2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126" customFormat="1" ht="47.25" customHeight="1" x14ac:dyDescent="0.35">
      <c r="A18" s="325"/>
      <c r="B18" s="325"/>
      <c r="C18" s="326" t="s">
        <v>343</v>
      </c>
      <c r="D18" s="11" t="s">
        <v>9</v>
      </c>
      <c r="E18" s="13">
        <v>485000</v>
      </c>
      <c r="F18" s="14" t="s">
        <v>7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</row>
    <row r="19" spans="1:256" s="8" customFormat="1" ht="117.75" customHeight="1" x14ac:dyDescent="0.35">
      <c r="A19" s="346" t="s">
        <v>28</v>
      </c>
      <c r="B19" s="347"/>
      <c r="C19" s="347"/>
      <c r="D19" s="347"/>
      <c r="E19" s="347"/>
      <c r="F19" s="34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1" x14ac:dyDescent="0.35">
      <c r="A20" s="116"/>
      <c r="B20" s="117"/>
      <c r="C20" s="117"/>
      <c r="D20" s="117"/>
      <c r="E20" s="117"/>
      <c r="F20" s="1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1" x14ac:dyDescent="0.35">
      <c r="A21" s="116"/>
      <c r="B21" s="117"/>
      <c r="C21" s="117"/>
      <c r="D21" s="117"/>
      <c r="E21" s="117"/>
      <c r="F21" s="1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1" x14ac:dyDescent="0.35">
      <c r="A22" s="116"/>
      <c r="B22" s="117"/>
      <c r="C22" s="117"/>
      <c r="D22" s="117"/>
      <c r="E22" s="117"/>
      <c r="F22" s="1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1" x14ac:dyDescent="0.35">
      <c r="A23" s="116"/>
      <c r="B23" s="117"/>
      <c r="C23" s="117"/>
      <c r="D23" s="117"/>
      <c r="E23" s="117"/>
      <c r="F23" s="1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1" x14ac:dyDescent="0.35">
      <c r="A24" s="116"/>
      <c r="B24" s="117"/>
      <c r="C24" s="117"/>
      <c r="D24" s="117"/>
      <c r="E24" s="117"/>
      <c r="F24" s="1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1" x14ac:dyDescent="0.35">
      <c r="A25" s="116"/>
      <c r="B25" s="117"/>
      <c r="C25" s="117"/>
      <c r="D25" s="117"/>
      <c r="E25" s="117"/>
      <c r="F25" s="1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131" customFormat="1" ht="24.75" customHeight="1" x14ac:dyDescent="0.35">
      <c r="A26" s="22"/>
      <c r="B26" s="342" t="s">
        <v>29</v>
      </c>
      <c r="C26" s="343"/>
      <c r="D26" s="21" t="s">
        <v>6</v>
      </c>
      <c r="E26" s="23">
        <f>SUM(E27)</f>
        <v>3002000</v>
      </c>
      <c r="F26" s="24" t="s">
        <v>7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</row>
    <row r="27" spans="1:256" s="8" customFormat="1" ht="26.45" customHeight="1" x14ac:dyDescent="0.35">
      <c r="A27" s="118"/>
      <c r="B27" s="118"/>
      <c r="C27" s="11" t="s">
        <v>30</v>
      </c>
      <c r="D27" s="11" t="s">
        <v>6</v>
      </c>
      <c r="E27" s="13">
        <f>E28+E30</f>
        <v>3002000</v>
      </c>
      <c r="F27" s="14" t="s">
        <v>7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126" customFormat="1" ht="23.45" customHeight="1" x14ac:dyDescent="0.35">
      <c r="A28" s="12"/>
      <c r="B28" s="12"/>
      <c r="C28" s="11" t="s">
        <v>31</v>
      </c>
      <c r="D28" s="11" t="s">
        <v>9</v>
      </c>
      <c r="E28" s="13">
        <v>2900000</v>
      </c>
      <c r="F28" s="14" t="s">
        <v>7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</row>
    <row r="29" spans="1:256" s="8" customFormat="1" ht="57.75" customHeight="1" x14ac:dyDescent="0.35">
      <c r="A29" s="344" t="s">
        <v>32</v>
      </c>
      <c r="B29" s="345"/>
      <c r="C29" s="345"/>
      <c r="D29" s="345"/>
      <c r="E29" s="345"/>
      <c r="F29" s="34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126" customFormat="1" ht="23.25" customHeight="1" x14ac:dyDescent="0.35">
      <c r="A30" s="325"/>
      <c r="B30" s="325"/>
      <c r="C30" s="326" t="s">
        <v>33</v>
      </c>
      <c r="D30" s="326" t="s">
        <v>9</v>
      </c>
      <c r="E30" s="327">
        <v>102000</v>
      </c>
      <c r="F30" s="328" t="s">
        <v>7</v>
      </c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</row>
    <row r="31" spans="1:256" s="8" customFormat="1" ht="92.25" customHeight="1" x14ac:dyDescent="0.35">
      <c r="A31" s="344" t="s">
        <v>34</v>
      </c>
      <c r="B31" s="345"/>
      <c r="C31" s="345"/>
      <c r="D31" s="345"/>
      <c r="E31" s="345"/>
      <c r="F31" s="34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126" customFormat="1" ht="26.45" customHeight="1" x14ac:dyDescent="0.35">
      <c r="A32" s="12"/>
      <c r="B32" s="11" t="s">
        <v>35</v>
      </c>
      <c r="C32" s="12"/>
      <c r="D32" s="11" t="s">
        <v>6</v>
      </c>
      <c r="E32" s="13">
        <f>E33+E62+E93+E103</f>
        <v>1999000</v>
      </c>
      <c r="F32" s="14" t="s">
        <v>7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</row>
    <row r="33" spans="1:256" s="126" customFormat="1" ht="26.45" customHeight="1" x14ac:dyDescent="0.35">
      <c r="A33" s="12"/>
      <c r="B33" s="12"/>
      <c r="C33" s="11" t="s">
        <v>36</v>
      </c>
      <c r="D33" s="11" t="s">
        <v>6</v>
      </c>
      <c r="E33" s="13">
        <f>E36+E38+E41+E46+E48+E50+E52+E54+E56+E58+E34</f>
        <v>1064000</v>
      </c>
      <c r="F33" s="14" t="s">
        <v>7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</row>
    <row r="34" spans="1:256" s="126" customFormat="1" ht="23.45" customHeight="1" x14ac:dyDescent="0.35">
      <c r="A34" s="12"/>
      <c r="B34" s="12"/>
      <c r="C34" s="11" t="s">
        <v>37</v>
      </c>
      <c r="D34" s="11" t="s">
        <v>9</v>
      </c>
      <c r="E34" s="13">
        <v>75000</v>
      </c>
      <c r="F34" s="14" t="s">
        <v>7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</row>
    <row r="35" spans="1:256" s="8" customFormat="1" ht="69" customHeight="1" x14ac:dyDescent="0.35">
      <c r="A35" s="344" t="s">
        <v>38</v>
      </c>
      <c r="B35" s="345"/>
      <c r="C35" s="345"/>
      <c r="D35" s="345"/>
      <c r="E35" s="345"/>
      <c r="F35" s="34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126" customFormat="1" ht="23.45" customHeight="1" x14ac:dyDescent="0.35">
      <c r="A36" s="12"/>
      <c r="B36" s="12"/>
      <c r="C36" s="11" t="s">
        <v>39</v>
      </c>
      <c r="D36" s="11" t="s">
        <v>9</v>
      </c>
      <c r="E36" s="13">
        <v>200000</v>
      </c>
      <c r="F36" s="14" t="s">
        <v>7</v>
      </c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</row>
    <row r="37" spans="1:256" s="8" customFormat="1" ht="70.5" customHeight="1" x14ac:dyDescent="0.35">
      <c r="A37" s="344" t="s">
        <v>40</v>
      </c>
      <c r="B37" s="345"/>
      <c r="C37" s="345"/>
      <c r="D37" s="345"/>
      <c r="E37" s="345"/>
      <c r="F37" s="34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126" customFormat="1" ht="23.45" customHeight="1" x14ac:dyDescent="0.35">
      <c r="A38" s="12"/>
      <c r="B38" s="12"/>
      <c r="C38" s="11" t="s">
        <v>41</v>
      </c>
      <c r="D38" s="11" t="s">
        <v>9</v>
      </c>
      <c r="E38" s="13">
        <v>290000</v>
      </c>
      <c r="F38" s="14" t="s">
        <v>7</v>
      </c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</row>
    <row r="39" spans="1:256" s="8" customFormat="1" ht="78.75" customHeight="1" x14ac:dyDescent="0.35">
      <c r="A39" s="344" t="s">
        <v>42</v>
      </c>
      <c r="B39" s="345"/>
      <c r="C39" s="345"/>
      <c r="D39" s="345"/>
      <c r="E39" s="345"/>
      <c r="F39" s="34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126" customFormat="1" ht="23.45" customHeight="1" x14ac:dyDescent="0.35">
      <c r="A40" s="12"/>
      <c r="B40" s="12"/>
      <c r="C40" s="11" t="s">
        <v>43</v>
      </c>
      <c r="D40" s="12"/>
      <c r="E40" s="12"/>
      <c r="F40" s="12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</row>
    <row r="41" spans="1:256" s="126" customFormat="1" ht="20.25" customHeight="1" x14ac:dyDescent="0.35">
      <c r="A41" s="12"/>
      <c r="B41" s="12"/>
      <c r="C41" s="11" t="s">
        <v>44</v>
      </c>
      <c r="D41" s="11" t="s">
        <v>9</v>
      </c>
      <c r="E41" s="215">
        <v>30000</v>
      </c>
      <c r="F41" s="14" t="s">
        <v>7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</row>
    <row r="42" spans="1:256" s="8" customFormat="1" ht="95.25" customHeight="1" x14ac:dyDescent="0.35">
      <c r="A42" s="344" t="s">
        <v>45</v>
      </c>
      <c r="B42" s="345"/>
      <c r="C42" s="345"/>
      <c r="D42" s="345"/>
      <c r="E42" s="345"/>
      <c r="F42" s="34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21" x14ac:dyDescent="0.35">
      <c r="A43" s="114"/>
      <c r="B43" s="115"/>
      <c r="C43" s="115"/>
      <c r="D43" s="115"/>
      <c r="E43" s="115"/>
      <c r="F43" s="11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21" x14ac:dyDescent="0.35">
      <c r="A44" s="114"/>
      <c r="B44" s="115"/>
      <c r="C44" s="115"/>
      <c r="D44" s="115"/>
      <c r="E44" s="115"/>
      <c r="F44" s="11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21" x14ac:dyDescent="0.35">
      <c r="A45" s="114"/>
      <c r="B45" s="115"/>
      <c r="C45" s="115"/>
      <c r="D45" s="115"/>
      <c r="E45" s="115"/>
      <c r="F45" s="11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126" customFormat="1" ht="23.45" customHeight="1" x14ac:dyDescent="0.35">
      <c r="A46" s="12"/>
      <c r="B46" s="12"/>
      <c r="C46" s="11" t="s">
        <v>46</v>
      </c>
      <c r="D46" s="11" t="s">
        <v>9</v>
      </c>
      <c r="E46" s="215">
        <v>30000</v>
      </c>
      <c r="F46" s="14" t="s">
        <v>7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  <c r="IP46" s="125"/>
      <c r="IQ46" s="125"/>
      <c r="IR46" s="125"/>
      <c r="IS46" s="125"/>
      <c r="IT46" s="125"/>
      <c r="IU46" s="125"/>
      <c r="IV46" s="125"/>
    </row>
    <row r="47" spans="1:256" s="8" customFormat="1" ht="99" customHeight="1" x14ac:dyDescent="0.35">
      <c r="A47" s="344" t="s">
        <v>47</v>
      </c>
      <c r="B47" s="345"/>
      <c r="C47" s="345"/>
      <c r="D47" s="345"/>
      <c r="E47" s="345"/>
      <c r="F47" s="34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s="126" customFormat="1" ht="24.75" customHeight="1" x14ac:dyDescent="0.35">
      <c r="A48" s="12"/>
      <c r="B48" s="12"/>
      <c r="C48" s="11" t="s">
        <v>48</v>
      </c>
      <c r="D48" s="11" t="s">
        <v>9</v>
      </c>
      <c r="E48" s="13">
        <v>24000</v>
      </c>
      <c r="F48" s="14" t="s">
        <v>7</v>
      </c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</row>
    <row r="49" spans="1:256" s="8" customFormat="1" ht="81" customHeight="1" x14ac:dyDescent="0.35">
      <c r="A49" s="344" t="s">
        <v>49</v>
      </c>
      <c r="B49" s="345"/>
      <c r="C49" s="345"/>
      <c r="D49" s="345"/>
      <c r="E49" s="345"/>
      <c r="F49" s="34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s="126" customFormat="1" ht="23.45" customHeight="1" x14ac:dyDescent="0.35">
      <c r="A50" s="12"/>
      <c r="B50" s="12"/>
      <c r="C50" s="11" t="s">
        <v>50</v>
      </c>
      <c r="D50" s="11" t="s">
        <v>9</v>
      </c>
      <c r="E50" s="13">
        <v>84000</v>
      </c>
      <c r="F50" s="14" t="s">
        <v>7</v>
      </c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  <c r="II50" s="125"/>
      <c r="IJ50" s="125"/>
      <c r="IK50" s="125"/>
      <c r="IL50" s="125"/>
      <c r="IM50" s="125"/>
      <c r="IN50" s="125"/>
      <c r="IO50" s="125"/>
      <c r="IP50" s="125"/>
      <c r="IQ50" s="125"/>
      <c r="IR50" s="125"/>
      <c r="IS50" s="125"/>
      <c r="IT50" s="125"/>
      <c r="IU50" s="125"/>
      <c r="IV50" s="125"/>
    </row>
    <row r="51" spans="1:256" s="8" customFormat="1" ht="69.75" customHeight="1" x14ac:dyDescent="0.35">
      <c r="A51" s="344" t="s">
        <v>51</v>
      </c>
      <c r="B51" s="345"/>
      <c r="C51" s="345"/>
      <c r="D51" s="345"/>
      <c r="E51" s="345"/>
      <c r="F51" s="34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s="126" customFormat="1" ht="26.25" customHeight="1" x14ac:dyDescent="0.35">
      <c r="A52" s="12"/>
      <c r="B52" s="12"/>
      <c r="C52" s="11" t="s">
        <v>52</v>
      </c>
      <c r="D52" s="11" t="s">
        <v>9</v>
      </c>
      <c r="E52" s="13">
        <v>140000</v>
      </c>
      <c r="F52" s="14" t="s">
        <v>7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</row>
    <row r="53" spans="1:256" s="8" customFormat="1" ht="145.5" customHeight="1" x14ac:dyDescent="0.35">
      <c r="A53" s="344" t="s">
        <v>53</v>
      </c>
      <c r="B53" s="345"/>
      <c r="C53" s="345"/>
      <c r="D53" s="345"/>
      <c r="E53" s="345"/>
      <c r="F53" s="34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s="126" customFormat="1" ht="24" customHeight="1" x14ac:dyDescent="0.35">
      <c r="A54" s="12"/>
      <c r="B54" s="12"/>
      <c r="C54" s="11" t="s">
        <v>54</v>
      </c>
      <c r="D54" s="11" t="s">
        <v>9</v>
      </c>
      <c r="E54" s="13">
        <v>90000</v>
      </c>
      <c r="F54" s="14" t="s">
        <v>7</v>
      </c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</row>
    <row r="55" spans="1:256" s="8" customFormat="1" ht="45.75" customHeight="1" x14ac:dyDescent="0.35">
      <c r="A55" s="344" t="s">
        <v>55</v>
      </c>
      <c r="B55" s="345"/>
      <c r="C55" s="345"/>
      <c r="D55" s="345"/>
      <c r="E55" s="345"/>
      <c r="F55" s="34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s="126" customFormat="1" ht="23.25" customHeight="1" x14ac:dyDescent="0.35">
      <c r="A56" s="12"/>
      <c r="B56" s="12"/>
      <c r="C56" s="11" t="s">
        <v>56</v>
      </c>
      <c r="D56" s="11" t="s">
        <v>9</v>
      </c>
      <c r="E56" s="13">
        <v>100000</v>
      </c>
      <c r="F56" s="14" t="s">
        <v>7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</row>
    <row r="57" spans="1:256" s="8" customFormat="1" ht="48" customHeight="1" x14ac:dyDescent="0.35">
      <c r="A57" s="344" t="s">
        <v>57</v>
      </c>
      <c r="B57" s="345"/>
      <c r="C57" s="345"/>
      <c r="D57" s="345"/>
      <c r="E57" s="345"/>
      <c r="F57" s="34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s="126" customFormat="1" ht="23.45" customHeight="1" x14ac:dyDescent="0.35">
      <c r="A58" s="12"/>
      <c r="B58" s="100"/>
      <c r="C58" s="91" t="s">
        <v>58</v>
      </c>
      <c r="D58" s="11" t="s">
        <v>9</v>
      </c>
      <c r="E58" s="13">
        <v>1000</v>
      </c>
      <c r="F58" s="14" t="s">
        <v>7</v>
      </c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</row>
    <row r="59" spans="1:256" s="8" customFormat="1" ht="45.75" customHeight="1" x14ac:dyDescent="0.35">
      <c r="A59" s="344" t="s">
        <v>59</v>
      </c>
      <c r="B59" s="345"/>
      <c r="C59" s="345"/>
      <c r="D59" s="345"/>
      <c r="E59" s="345"/>
      <c r="F59" s="34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s="8" customFormat="1" ht="21" x14ac:dyDescent="0.35">
      <c r="A60" s="114"/>
      <c r="B60" s="115"/>
      <c r="C60" s="115"/>
      <c r="D60" s="115"/>
      <c r="E60" s="115"/>
      <c r="F60" s="11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s="8" customFormat="1" ht="21" x14ac:dyDescent="0.35">
      <c r="A61" s="114"/>
      <c r="B61" s="115"/>
      <c r="C61" s="115"/>
      <c r="D61" s="115"/>
      <c r="E61" s="115"/>
      <c r="F61" s="11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s="126" customFormat="1" ht="26.45" customHeight="1" x14ac:dyDescent="0.35">
      <c r="A62" s="12"/>
      <c r="B62" s="11" t="s">
        <v>60</v>
      </c>
      <c r="C62" s="12"/>
      <c r="D62" s="11" t="s">
        <v>6</v>
      </c>
      <c r="E62" s="13">
        <f>E63+E74+E81+E85</f>
        <v>659000</v>
      </c>
      <c r="F62" s="14" t="s">
        <v>7</v>
      </c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  <c r="IQ62" s="125"/>
      <c r="IR62" s="125"/>
      <c r="IS62" s="125"/>
      <c r="IT62" s="125"/>
      <c r="IU62" s="125"/>
      <c r="IV62" s="125"/>
    </row>
    <row r="63" spans="1:256" s="8" customFormat="1" ht="23.45" customHeight="1" x14ac:dyDescent="0.35">
      <c r="A63" s="118"/>
      <c r="B63" s="118"/>
      <c r="C63" s="11" t="s">
        <v>61</v>
      </c>
      <c r="D63" s="11" t="s">
        <v>6</v>
      </c>
      <c r="E63" s="13">
        <f>E64+E66+E68+E70+E72</f>
        <v>114000</v>
      </c>
      <c r="F63" s="14" t="s">
        <v>7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 s="126" customFormat="1" ht="23.45" customHeight="1" x14ac:dyDescent="0.35">
      <c r="A64" s="12"/>
      <c r="B64" s="12"/>
      <c r="C64" s="11" t="s">
        <v>62</v>
      </c>
      <c r="D64" s="11" t="s">
        <v>9</v>
      </c>
      <c r="E64" s="13">
        <v>1000</v>
      </c>
      <c r="F64" s="14" t="s">
        <v>7</v>
      </c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256" s="8" customFormat="1" ht="48" customHeight="1" x14ac:dyDescent="0.35">
      <c r="A65" s="344" t="s">
        <v>63</v>
      </c>
      <c r="B65" s="345"/>
      <c r="C65" s="345"/>
      <c r="D65" s="345"/>
      <c r="E65" s="345"/>
      <c r="F65" s="34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126" customFormat="1" ht="23.45" customHeight="1" x14ac:dyDescent="0.35">
      <c r="A66" s="12"/>
      <c r="B66" s="12"/>
      <c r="C66" s="11" t="s">
        <v>64</v>
      </c>
      <c r="D66" s="11" t="s">
        <v>9</v>
      </c>
      <c r="E66" s="13">
        <v>13000</v>
      </c>
      <c r="F66" s="14" t="s">
        <v>7</v>
      </c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</row>
    <row r="67" spans="1:256" s="8" customFormat="1" ht="72" customHeight="1" x14ac:dyDescent="0.35">
      <c r="A67" s="350" t="s">
        <v>65</v>
      </c>
      <c r="B67" s="351"/>
      <c r="C67" s="351"/>
      <c r="D67" s="351"/>
      <c r="E67" s="351"/>
      <c r="F67" s="35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126" customFormat="1" ht="23.45" customHeight="1" x14ac:dyDescent="0.35">
      <c r="A68" s="12"/>
      <c r="B68" s="12"/>
      <c r="C68" s="11" t="s">
        <v>66</v>
      </c>
      <c r="D68" s="11" t="s">
        <v>9</v>
      </c>
      <c r="E68" s="13">
        <v>60000</v>
      </c>
      <c r="F68" s="14" t="s">
        <v>7</v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/>
      <c r="IP68" s="125"/>
      <c r="IQ68" s="125"/>
      <c r="IR68" s="125"/>
      <c r="IS68" s="125"/>
      <c r="IT68" s="125"/>
      <c r="IU68" s="125"/>
      <c r="IV68" s="125"/>
    </row>
    <row r="69" spans="1:256" s="8" customFormat="1" ht="92.25" customHeight="1" x14ac:dyDescent="0.35">
      <c r="A69" s="344" t="s">
        <v>304</v>
      </c>
      <c r="B69" s="345"/>
      <c r="C69" s="345"/>
      <c r="D69" s="345"/>
      <c r="E69" s="345"/>
      <c r="F69" s="34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126" customFormat="1" ht="23.45" customHeight="1" x14ac:dyDescent="0.35">
      <c r="A70" s="12"/>
      <c r="B70" s="12"/>
      <c r="C70" s="11" t="s">
        <v>67</v>
      </c>
      <c r="D70" s="11" t="s">
        <v>9</v>
      </c>
      <c r="E70" s="13">
        <v>20000</v>
      </c>
      <c r="F70" s="14" t="s">
        <v>7</v>
      </c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  <c r="IP70" s="125"/>
      <c r="IQ70" s="125"/>
      <c r="IR70" s="125"/>
      <c r="IS70" s="125"/>
      <c r="IT70" s="125"/>
      <c r="IU70" s="125"/>
      <c r="IV70" s="125"/>
    </row>
    <row r="71" spans="1:256" s="8" customFormat="1" ht="49.5" customHeight="1" x14ac:dyDescent="0.35">
      <c r="A71" s="344" t="s">
        <v>68</v>
      </c>
      <c r="B71" s="345"/>
      <c r="C71" s="345"/>
      <c r="D71" s="345"/>
      <c r="E71" s="345"/>
      <c r="F71" s="345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126" customFormat="1" ht="23.45" customHeight="1" x14ac:dyDescent="0.35">
      <c r="A72" s="12"/>
      <c r="B72" s="12"/>
      <c r="C72" s="11" t="s">
        <v>69</v>
      </c>
      <c r="D72" s="11" t="s">
        <v>9</v>
      </c>
      <c r="E72" s="13">
        <v>20000</v>
      </c>
      <c r="F72" s="14" t="s">
        <v>7</v>
      </c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  <c r="II72" s="125"/>
      <c r="IJ72" s="125"/>
      <c r="IK72" s="125"/>
      <c r="IL72" s="125"/>
      <c r="IM72" s="125"/>
      <c r="IN72" s="125"/>
      <c r="IO72" s="125"/>
      <c r="IP72" s="125"/>
      <c r="IQ72" s="125"/>
      <c r="IR72" s="125"/>
      <c r="IS72" s="125"/>
      <c r="IT72" s="125"/>
      <c r="IU72" s="125"/>
      <c r="IV72" s="125"/>
    </row>
    <row r="73" spans="1:256" s="8" customFormat="1" ht="71.25" customHeight="1" x14ac:dyDescent="0.35">
      <c r="A73" s="350" t="s">
        <v>316</v>
      </c>
      <c r="B73" s="351"/>
      <c r="C73" s="351"/>
      <c r="D73" s="351"/>
      <c r="E73" s="351"/>
      <c r="F73" s="35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8" customFormat="1" ht="23.45" customHeight="1" x14ac:dyDescent="0.35">
      <c r="A74" s="118"/>
      <c r="B74" s="118"/>
      <c r="C74" s="11" t="s">
        <v>70</v>
      </c>
      <c r="D74" s="11" t="s">
        <v>6</v>
      </c>
      <c r="E74" s="13">
        <f>SUM(E77+E79+E75)</f>
        <v>430000</v>
      </c>
      <c r="F74" s="14" t="s">
        <v>7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126" customFormat="1" ht="23.45" customHeight="1" x14ac:dyDescent="0.35">
      <c r="A75" s="12"/>
      <c r="B75" s="12"/>
      <c r="C75" s="11" t="s">
        <v>71</v>
      </c>
      <c r="D75" s="11" t="s">
        <v>9</v>
      </c>
      <c r="E75" s="13">
        <v>300000</v>
      </c>
      <c r="F75" s="14" t="s">
        <v>7</v>
      </c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  <c r="II75" s="125"/>
      <c r="IJ75" s="125"/>
      <c r="IK75" s="125"/>
      <c r="IL75" s="125"/>
      <c r="IM75" s="125"/>
      <c r="IN75" s="125"/>
      <c r="IO75" s="125"/>
      <c r="IP75" s="125"/>
      <c r="IQ75" s="125"/>
      <c r="IR75" s="125"/>
      <c r="IS75" s="125"/>
      <c r="IT75" s="125"/>
      <c r="IU75" s="125"/>
      <c r="IV75" s="125"/>
    </row>
    <row r="76" spans="1:256" s="8" customFormat="1" ht="54" customHeight="1" x14ac:dyDescent="0.35">
      <c r="A76" s="344" t="s">
        <v>72</v>
      </c>
      <c r="B76" s="345"/>
      <c r="C76" s="345"/>
      <c r="D76" s="345"/>
      <c r="E76" s="345"/>
      <c r="F76" s="34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126" customFormat="1" ht="23.45" customHeight="1" x14ac:dyDescent="0.35">
      <c r="A77" s="12"/>
      <c r="B77" s="12"/>
      <c r="C77" s="11" t="s">
        <v>73</v>
      </c>
      <c r="D77" s="11" t="s">
        <v>9</v>
      </c>
      <c r="E77" s="13">
        <v>100000</v>
      </c>
      <c r="F77" s="14" t="s">
        <v>7</v>
      </c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  <c r="HK77" s="125"/>
      <c r="HL77" s="125"/>
      <c r="HM77" s="125"/>
      <c r="HN77" s="125"/>
      <c r="HO77" s="125"/>
      <c r="HP77" s="125"/>
      <c r="HQ77" s="125"/>
      <c r="HR77" s="125"/>
      <c r="HS77" s="125"/>
      <c r="HT77" s="125"/>
      <c r="HU77" s="125"/>
      <c r="HV77" s="125"/>
      <c r="HW77" s="125"/>
      <c r="HX77" s="125"/>
      <c r="HY77" s="125"/>
      <c r="HZ77" s="125"/>
      <c r="IA77" s="125"/>
      <c r="IB77" s="125"/>
      <c r="IC77" s="125"/>
      <c r="ID77" s="125"/>
      <c r="IE77" s="125"/>
      <c r="IF77" s="125"/>
      <c r="IG77" s="125"/>
      <c r="IH77" s="125"/>
      <c r="II77" s="125"/>
      <c r="IJ77" s="125"/>
      <c r="IK77" s="125"/>
      <c r="IL77" s="125"/>
      <c r="IM77" s="125"/>
      <c r="IN77" s="125"/>
      <c r="IO77" s="125"/>
      <c r="IP77" s="125"/>
      <c r="IQ77" s="125"/>
      <c r="IR77" s="125"/>
      <c r="IS77" s="125"/>
      <c r="IT77" s="125"/>
      <c r="IU77" s="125"/>
      <c r="IV77" s="125"/>
    </row>
    <row r="78" spans="1:256" s="8" customFormat="1" ht="69.75" customHeight="1" x14ac:dyDescent="0.35">
      <c r="A78" s="344" t="s">
        <v>74</v>
      </c>
      <c r="B78" s="345"/>
      <c r="C78" s="345"/>
      <c r="D78" s="345"/>
      <c r="E78" s="345"/>
      <c r="F78" s="34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s="126" customFormat="1" ht="23.45" customHeight="1" x14ac:dyDescent="0.35">
      <c r="A79" s="12"/>
      <c r="B79" s="12"/>
      <c r="C79" s="11" t="s">
        <v>75</v>
      </c>
      <c r="D79" s="11" t="s">
        <v>9</v>
      </c>
      <c r="E79" s="13">
        <v>30000</v>
      </c>
      <c r="F79" s="14" t="s">
        <v>7</v>
      </c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  <c r="II79" s="125"/>
      <c r="IJ79" s="125"/>
      <c r="IK79" s="125"/>
      <c r="IL79" s="125"/>
      <c r="IM79" s="125"/>
      <c r="IN79" s="125"/>
      <c r="IO79" s="125"/>
      <c r="IP79" s="125"/>
      <c r="IQ79" s="125"/>
      <c r="IR79" s="125"/>
      <c r="IS79" s="125"/>
      <c r="IT79" s="125"/>
      <c r="IU79" s="125"/>
      <c r="IV79" s="125"/>
    </row>
    <row r="80" spans="1:256" s="8" customFormat="1" ht="70.5" customHeight="1" x14ac:dyDescent="0.35">
      <c r="A80" s="344" t="s">
        <v>76</v>
      </c>
      <c r="B80" s="345"/>
      <c r="C80" s="345"/>
      <c r="D80" s="345"/>
      <c r="E80" s="345"/>
      <c r="F80" s="34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8" customFormat="1" ht="23.45" customHeight="1" x14ac:dyDescent="0.35">
      <c r="A81" s="118"/>
      <c r="B81" s="118"/>
      <c r="C81" s="11" t="s">
        <v>77</v>
      </c>
      <c r="D81" s="11" t="s">
        <v>6</v>
      </c>
      <c r="E81" s="13">
        <f>SUM(E82)</f>
        <v>5000</v>
      </c>
      <c r="F81" s="14" t="s">
        <v>7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126" customFormat="1" ht="21" customHeight="1" x14ac:dyDescent="0.35">
      <c r="A82" s="12"/>
      <c r="B82" s="12"/>
      <c r="C82" s="11" t="s">
        <v>78</v>
      </c>
      <c r="D82" s="11" t="s">
        <v>9</v>
      </c>
      <c r="E82" s="13">
        <v>5000</v>
      </c>
      <c r="F82" s="14" t="s">
        <v>7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  <c r="II82" s="125"/>
      <c r="IJ82" s="125"/>
      <c r="IK82" s="125"/>
      <c r="IL82" s="125"/>
      <c r="IM82" s="125"/>
      <c r="IN82" s="125"/>
      <c r="IO82" s="125"/>
      <c r="IP82" s="125"/>
      <c r="IQ82" s="125"/>
      <c r="IR82" s="125"/>
      <c r="IS82" s="125"/>
      <c r="IT82" s="125"/>
      <c r="IU82" s="125"/>
      <c r="IV82" s="125"/>
    </row>
    <row r="83" spans="1:256" s="8" customFormat="1" ht="27" customHeight="1" x14ac:dyDescent="0.35">
      <c r="A83" s="344" t="s">
        <v>79</v>
      </c>
      <c r="B83" s="345"/>
      <c r="C83" s="345"/>
      <c r="D83" s="345"/>
      <c r="E83" s="345"/>
      <c r="F83" s="34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25.5" customHeight="1" x14ac:dyDescent="0.35">
      <c r="A84" s="118"/>
      <c r="B84" s="118"/>
      <c r="C84" s="11" t="s">
        <v>80</v>
      </c>
      <c r="D84" s="12"/>
      <c r="E84" s="12"/>
      <c r="F84" s="2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25.5" customHeight="1" x14ac:dyDescent="0.35">
      <c r="A85" s="118"/>
      <c r="B85" s="118"/>
      <c r="C85" s="12"/>
      <c r="D85" s="11" t="s">
        <v>6</v>
      </c>
      <c r="E85" s="13">
        <f>SUM(E86+E88)</f>
        <v>110000</v>
      </c>
      <c r="F85" s="14" t="s">
        <v>7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126" customFormat="1" ht="21.75" customHeight="1" x14ac:dyDescent="0.35">
      <c r="A86" s="12"/>
      <c r="B86" s="12"/>
      <c r="C86" s="11" t="s">
        <v>81</v>
      </c>
      <c r="D86" s="11" t="s">
        <v>9</v>
      </c>
      <c r="E86" s="13">
        <v>100000</v>
      </c>
      <c r="F86" s="14" t="s">
        <v>7</v>
      </c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  <c r="IO86" s="125"/>
      <c r="IP86" s="125"/>
      <c r="IQ86" s="125"/>
      <c r="IR86" s="125"/>
      <c r="IS86" s="125"/>
      <c r="IT86" s="125"/>
      <c r="IU86" s="125"/>
      <c r="IV86" s="125"/>
    </row>
    <row r="87" spans="1:256" s="8" customFormat="1" ht="122.25" customHeight="1" x14ac:dyDescent="0.35">
      <c r="A87" s="344" t="s">
        <v>82</v>
      </c>
      <c r="B87" s="345"/>
      <c r="C87" s="345"/>
      <c r="D87" s="345"/>
      <c r="E87" s="345"/>
      <c r="F87" s="34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335" customFormat="1" ht="30.75" customHeight="1" x14ac:dyDescent="0.3">
      <c r="A88" s="330"/>
      <c r="B88" s="330"/>
      <c r="C88" s="331" t="s">
        <v>83</v>
      </c>
      <c r="D88" s="331" t="s">
        <v>9</v>
      </c>
      <c r="E88" s="332">
        <v>10000</v>
      </c>
      <c r="F88" s="333" t="s">
        <v>7</v>
      </c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4"/>
      <c r="BU88" s="334"/>
      <c r="BV88" s="334"/>
      <c r="BW88" s="334"/>
      <c r="BX88" s="334"/>
      <c r="BY88" s="334"/>
      <c r="BZ88" s="334"/>
      <c r="CA88" s="334"/>
      <c r="CB88" s="334"/>
      <c r="CC88" s="334"/>
      <c r="CD88" s="334"/>
      <c r="CE88" s="334"/>
      <c r="CF88" s="334"/>
      <c r="CG88" s="334"/>
      <c r="CH88" s="334"/>
      <c r="CI88" s="334"/>
      <c r="CJ88" s="334"/>
      <c r="CK88" s="334"/>
      <c r="CL88" s="334"/>
      <c r="CM88" s="334"/>
      <c r="CN88" s="334"/>
      <c r="CO88" s="334"/>
      <c r="CP88" s="334"/>
      <c r="CQ88" s="334"/>
      <c r="CR88" s="334"/>
      <c r="CS88" s="334"/>
      <c r="CT88" s="334"/>
      <c r="CU88" s="334"/>
      <c r="CV88" s="334"/>
      <c r="CW88" s="334"/>
      <c r="CX88" s="334"/>
      <c r="CY88" s="334"/>
      <c r="CZ88" s="334"/>
      <c r="DA88" s="334"/>
      <c r="DB88" s="334"/>
      <c r="DC88" s="334"/>
      <c r="DD88" s="334"/>
      <c r="DE88" s="334"/>
      <c r="DF88" s="334"/>
      <c r="DG88" s="334"/>
      <c r="DH88" s="334"/>
      <c r="DI88" s="334"/>
      <c r="DJ88" s="334"/>
      <c r="DK88" s="334"/>
      <c r="DL88" s="334"/>
      <c r="DM88" s="334"/>
      <c r="DN88" s="334"/>
      <c r="DO88" s="334"/>
      <c r="DP88" s="334"/>
      <c r="DQ88" s="334"/>
      <c r="DR88" s="334"/>
      <c r="DS88" s="334"/>
      <c r="DT88" s="334"/>
      <c r="DU88" s="334"/>
      <c r="DV88" s="334"/>
      <c r="DW88" s="334"/>
      <c r="DX88" s="334"/>
      <c r="DY88" s="334"/>
      <c r="DZ88" s="334"/>
      <c r="EA88" s="334"/>
      <c r="EB88" s="334"/>
      <c r="EC88" s="334"/>
      <c r="ED88" s="334"/>
      <c r="EE88" s="334"/>
      <c r="EF88" s="334"/>
      <c r="EG88" s="334"/>
      <c r="EH88" s="334"/>
      <c r="EI88" s="334"/>
      <c r="EJ88" s="334"/>
      <c r="EK88" s="334"/>
      <c r="EL88" s="334"/>
      <c r="EM88" s="334"/>
      <c r="EN88" s="334"/>
      <c r="EO88" s="334"/>
      <c r="EP88" s="334"/>
      <c r="EQ88" s="334"/>
      <c r="ER88" s="334"/>
      <c r="ES88" s="334"/>
      <c r="ET88" s="334"/>
      <c r="EU88" s="334"/>
      <c r="EV88" s="334"/>
      <c r="EW88" s="334"/>
      <c r="EX88" s="334"/>
      <c r="EY88" s="334"/>
      <c r="EZ88" s="334"/>
      <c r="FA88" s="334"/>
      <c r="FB88" s="334"/>
      <c r="FC88" s="334"/>
      <c r="FD88" s="334"/>
      <c r="FE88" s="334"/>
      <c r="FF88" s="334"/>
      <c r="FG88" s="334"/>
      <c r="FH88" s="334"/>
      <c r="FI88" s="334"/>
      <c r="FJ88" s="334"/>
      <c r="FK88" s="334"/>
      <c r="FL88" s="334"/>
      <c r="FM88" s="334"/>
      <c r="FN88" s="334"/>
      <c r="FO88" s="334"/>
      <c r="FP88" s="334"/>
      <c r="FQ88" s="334"/>
      <c r="FR88" s="334"/>
      <c r="FS88" s="334"/>
      <c r="FT88" s="334"/>
      <c r="FU88" s="334"/>
      <c r="FV88" s="334"/>
      <c r="FW88" s="334"/>
      <c r="FX88" s="334"/>
      <c r="FY88" s="334"/>
      <c r="FZ88" s="334"/>
      <c r="GA88" s="334"/>
      <c r="GB88" s="334"/>
      <c r="GC88" s="334"/>
      <c r="GD88" s="334"/>
      <c r="GE88" s="334"/>
      <c r="GF88" s="334"/>
      <c r="GG88" s="334"/>
      <c r="GH88" s="334"/>
      <c r="GI88" s="334"/>
      <c r="GJ88" s="334"/>
      <c r="GK88" s="334"/>
      <c r="GL88" s="334"/>
      <c r="GM88" s="334"/>
      <c r="GN88" s="334"/>
      <c r="GO88" s="334"/>
      <c r="GP88" s="334"/>
      <c r="GQ88" s="334"/>
      <c r="GR88" s="334"/>
      <c r="GS88" s="334"/>
      <c r="GT88" s="334"/>
      <c r="GU88" s="334"/>
      <c r="GV88" s="334"/>
      <c r="GW88" s="334"/>
      <c r="GX88" s="334"/>
      <c r="GY88" s="334"/>
      <c r="GZ88" s="334"/>
      <c r="HA88" s="334"/>
      <c r="HB88" s="334"/>
      <c r="HC88" s="334"/>
      <c r="HD88" s="334"/>
      <c r="HE88" s="334"/>
      <c r="HF88" s="334"/>
      <c r="HG88" s="334"/>
      <c r="HH88" s="334"/>
      <c r="HI88" s="334"/>
      <c r="HJ88" s="334"/>
      <c r="HK88" s="334"/>
      <c r="HL88" s="334"/>
      <c r="HM88" s="334"/>
      <c r="HN88" s="334"/>
      <c r="HO88" s="334"/>
      <c r="HP88" s="334"/>
      <c r="HQ88" s="334"/>
      <c r="HR88" s="334"/>
      <c r="HS88" s="334"/>
      <c r="HT88" s="334"/>
      <c r="HU88" s="334"/>
      <c r="HV88" s="334"/>
      <c r="HW88" s="334"/>
      <c r="HX88" s="334"/>
      <c r="HY88" s="334"/>
      <c r="HZ88" s="334"/>
      <c r="IA88" s="334"/>
      <c r="IB88" s="334"/>
      <c r="IC88" s="334"/>
      <c r="ID88" s="334"/>
      <c r="IE88" s="334"/>
      <c r="IF88" s="334"/>
      <c r="IG88" s="334"/>
      <c r="IH88" s="334"/>
      <c r="II88" s="334"/>
      <c r="IJ88" s="334"/>
      <c r="IK88" s="334"/>
      <c r="IL88" s="334"/>
      <c r="IM88" s="334"/>
      <c r="IN88" s="334"/>
      <c r="IO88" s="334"/>
      <c r="IP88" s="334"/>
      <c r="IQ88" s="334"/>
      <c r="IR88" s="334"/>
      <c r="IS88" s="334"/>
      <c r="IT88" s="334"/>
      <c r="IU88" s="334"/>
      <c r="IV88" s="334"/>
    </row>
    <row r="89" spans="1:256" s="8" customFormat="1" ht="124.5" customHeight="1" x14ac:dyDescent="0.35">
      <c r="A89" s="348" t="s">
        <v>84</v>
      </c>
      <c r="B89" s="349"/>
      <c r="C89" s="349"/>
      <c r="D89" s="349"/>
      <c r="E89" s="349"/>
      <c r="F89" s="34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8" customFormat="1" ht="53.25" customHeight="1" x14ac:dyDescent="0.35">
      <c r="A90" s="348" t="s">
        <v>85</v>
      </c>
      <c r="B90" s="349"/>
      <c r="C90" s="349"/>
      <c r="D90" s="349"/>
      <c r="E90" s="349"/>
      <c r="F90" s="34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  <row r="91" spans="1:256" s="8" customFormat="1" ht="53.25" customHeight="1" x14ac:dyDescent="0.35">
      <c r="A91" s="348" t="s">
        <v>86</v>
      </c>
      <c r="B91" s="349"/>
      <c r="C91" s="349"/>
      <c r="D91" s="349"/>
      <c r="E91" s="349"/>
      <c r="F91" s="34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</row>
    <row r="92" spans="1:256" s="8" customFormat="1" ht="52.5" customHeight="1" x14ac:dyDescent="0.35">
      <c r="A92" s="350" t="s">
        <v>87</v>
      </c>
      <c r="B92" s="351"/>
      <c r="C92" s="351"/>
      <c r="D92" s="351"/>
      <c r="E92" s="351"/>
      <c r="F92" s="35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</row>
    <row r="93" spans="1:256" s="8" customFormat="1" ht="23.45" customHeight="1" x14ac:dyDescent="0.35">
      <c r="A93" s="12"/>
      <c r="B93" s="12"/>
      <c r="C93" s="11" t="s">
        <v>88</v>
      </c>
      <c r="D93" s="11" t="s">
        <v>6</v>
      </c>
      <c r="E93" s="13">
        <f>E94+E96+E99+E101</f>
        <v>158000</v>
      </c>
      <c r="F93" s="14" t="s">
        <v>7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</row>
    <row r="94" spans="1:256" s="126" customFormat="1" ht="23.45" customHeight="1" x14ac:dyDescent="0.35">
      <c r="A94" s="12"/>
      <c r="B94" s="12"/>
      <c r="C94" s="11" t="s">
        <v>89</v>
      </c>
      <c r="D94" s="11" t="s">
        <v>9</v>
      </c>
      <c r="E94" s="13">
        <v>100000</v>
      </c>
      <c r="F94" s="14" t="s">
        <v>7</v>
      </c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  <c r="II94" s="125"/>
      <c r="IJ94" s="125"/>
      <c r="IK94" s="125"/>
      <c r="IL94" s="125"/>
      <c r="IM94" s="125"/>
      <c r="IN94" s="125"/>
      <c r="IO94" s="125"/>
      <c r="IP94" s="125"/>
      <c r="IQ94" s="125"/>
      <c r="IR94" s="125"/>
      <c r="IS94" s="125"/>
      <c r="IT94" s="125"/>
      <c r="IU94" s="125"/>
      <c r="IV94" s="125"/>
    </row>
    <row r="95" spans="1:256" s="8" customFormat="1" ht="71.25" customHeight="1" x14ac:dyDescent="0.35">
      <c r="A95" s="344" t="s">
        <v>90</v>
      </c>
      <c r="B95" s="345"/>
      <c r="C95" s="345"/>
      <c r="D95" s="345"/>
      <c r="E95" s="345"/>
      <c r="F95" s="34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</row>
    <row r="96" spans="1:256" s="126" customFormat="1" ht="23.45" customHeight="1" x14ac:dyDescent="0.35">
      <c r="A96" s="12"/>
      <c r="B96" s="12"/>
      <c r="C96" s="11" t="s">
        <v>91</v>
      </c>
      <c r="D96" s="11" t="s">
        <v>9</v>
      </c>
      <c r="E96" s="13">
        <v>5000</v>
      </c>
      <c r="F96" s="14" t="s">
        <v>7</v>
      </c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25"/>
      <c r="GC96" s="125"/>
      <c r="GD96" s="125"/>
      <c r="GE96" s="125"/>
      <c r="GF96" s="125"/>
      <c r="GG96" s="125"/>
      <c r="GH96" s="125"/>
      <c r="GI96" s="125"/>
      <c r="GJ96" s="125"/>
      <c r="GK96" s="125"/>
      <c r="GL96" s="125"/>
      <c r="GM96" s="125"/>
      <c r="GN96" s="125"/>
      <c r="GO96" s="125"/>
      <c r="GP96" s="125"/>
      <c r="GQ96" s="125"/>
      <c r="GR96" s="125"/>
      <c r="GS96" s="125"/>
      <c r="GT96" s="125"/>
      <c r="GU96" s="125"/>
      <c r="GV96" s="125"/>
      <c r="GW96" s="125"/>
      <c r="GX96" s="125"/>
      <c r="GY96" s="125"/>
      <c r="GZ96" s="125"/>
      <c r="HA96" s="125"/>
      <c r="HB96" s="125"/>
      <c r="HC96" s="125"/>
      <c r="HD96" s="125"/>
      <c r="HE96" s="125"/>
      <c r="HF96" s="125"/>
      <c r="HG96" s="125"/>
      <c r="HH96" s="125"/>
      <c r="HI96" s="125"/>
      <c r="HJ96" s="125"/>
      <c r="HK96" s="125"/>
      <c r="HL96" s="125"/>
      <c r="HM96" s="125"/>
      <c r="HN96" s="125"/>
      <c r="HO96" s="125"/>
      <c r="HP96" s="125"/>
      <c r="HQ96" s="125"/>
      <c r="HR96" s="125"/>
      <c r="HS96" s="125"/>
      <c r="HT96" s="125"/>
      <c r="HU96" s="125"/>
      <c r="HV96" s="125"/>
      <c r="HW96" s="125"/>
      <c r="HX96" s="125"/>
      <c r="HY96" s="125"/>
      <c r="HZ96" s="125"/>
      <c r="IA96" s="125"/>
      <c r="IB96" s="125"/>
      <c r="IC96" s="125"/>
      <c r="ID96" s="125"/>
      <c r="IE96" s="125"/>
      <c r="IF96" s="125"/>
      <c r="IG96" s="125"/>
      <c r="IH96" s="125"/>
      <c r="II96" s="125"/>
      <c r="IJ96" s="125"/>
      <c r="IK96" s="125"/>
      <c r="IL96" s="125"/>
      <c r="IM96" s="125"/>
      <c r="IN96" s="125"/>
      <c r="IO96" s="125"/>
      <c r="IP96" s="125"/>
      <c r="IQ96" s="125"/>
      <c r="IR96" s="125"/>
      <c r="IS96" s="125"/>
      <c r="IT96" s="125"/>
      <c r="IU96" s="125"/>
      <c r="IV96" s="125"/>
    </row>
    <row r="97" spans="1:256" s="8" customFormat="1" ht="26.25" customHeight="1" x14ac:dyDescent="0.35">
      <c r="A97" s="344" t="s">
        <v>92</v>
      </c>
      <c r="B97" s="345"/>
      <c r="C97" s="345"/>
      <c r="D97" s="345"/>
      <c r="E97" s="345"/>
      <c r="F97" s="34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spans="1:256" s="8" customFormat="1" ht="26.25" customHeight="1" x14ac:dyDescent="0.35">
      <c r="A98" s="336"/>
      <c r="B98" s="337"/>
      <c r="C98" s="337"/>
      <c r="D98" s="337"/>
      <c r="E98" s="337"/>
      <c r="F98" s="33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</row>
    <row r="99" spans="1:256" s="126" customFormat="1" ht="23.25" customHeight="1" x14ac:dyDescent="0.35">
      <c r="A99" s="12"/>
      <c r="B99" s="12"/>
      <c r="C99" s="11" t="s">
        <v>93</v>
      </c>
      <c r="D99" s="11" t="s">
        <v>9</v>
      </c>
      <c r="E99" s="13">
        <v>3000</v>
      </c>
      <c r="F99" s="14" t="s">
        <v>7</v>
      </c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25"/>
      <c r="GC99" s="125"/>
      <c r="GD99" s="125"/>
      <c r="GE99" s="125"/>
      <c r="GF99" s="125"/>
      <c r="GG99" s="125"/>
      <c r="GH99" s="125"/>
      <c r="GI99" s="125"/>
      <c r="GJ99" s="125"/>
      <c r="GK99" s="125"/>
      <c r="GL99" s="125"/>
      <c r="GM99" s="125"/>
      <c r="GN99" s="125"/>
      <c r="GO99" s="125"/>
      <c r="GP99" s="125"/>
      <c r="GQ99" s="125"/>
      <c r="GR99" s="125"/>
      <c r="GS99" s="125"/>
      <c r="GT99" s="125"/>
      <c r="GU99" s="125"/>
      <c r="GV99" s="125"/>
      <c r="GW99" s="125"/>
      <c r="GX99" s="125"/>
      <c r="GY99" s="125"/>
      <c r="GZ99" s="125"/>
      <c r="HA99" s="125"/>
      <c r="HB99" s="125"/>
      <c r="HC99" s="125"/>
      <c r="HD99" s="125"/>
      <c r="HE99" s="125"/>
      <c r="HF99" s="125"/>
      <c r="HG99" s="125"/>
      <c r="HH99" s="125"/>
      <c r="HI99" s="125"/>
      <c r="HJ99" s="125"/>
      <c r="HK99" s="125"/>
      <c r="HL99" s="125"/>
      <c r="HM99" s="125"/>
      <c r="HN99" s="125"/>
      <c r="HO99" s="125"/>
      <c r="HP99" s="125"/>
      <c r="HQ99" s="125"/>
      <c r="HR99" s="125"/>
      <c r="HS99" s="125"/>
      <c r="HT99" s="125"/>
      <c r="HU99" s="125"/>
      <c r="HV99" s="125"/>
      <c r="HW99" s="125"/>
      <c r="HX99" s="125"/>
      <c r="HY99" s="125"/>
      <c r="HZ99" s="125"/>
      <c r="IA99" s="125"/>
      <c r="IB99" s="125"/>
      <c r="IC99" s="125"/>
      <c r="ID99" s="125"/>
      <c r="IE99" s="125"/>
      <c r="IF99" s="125"/>
      <c r="IG99" s="125"/>
      <c r="IH99" s="125"/>
      <c r="II99" s="125"/>
      <c r="IJ99" s="125"/>
      <c r="IK99" s="125"/>
      <c r="IL99" s="125"/>
      <c r="IM99" s="125"/>
      <c r="IN99" s="125"/>
      <c r="IO99" s="125"/>
      <c r="IP99" s="125"/>
      <c r="IQ99" s="125"/>
      <c r="IR99" s="125"/>
      <c r="IS99" s="125"/>
      <c r="IT99" s="125"/>
      <c r="IU99" s="125"/>
      <c r="IV99" s="125"/>
    </row>
    <row r="100" spans="1:256" s="8" customFormat="1" ht="42" customHeight="1" x14ac:dyDescent="0.35">
      <c r="A100" s="344" t="s">
        <v>94</v>
      </c>
      <c r="B100" s="345"/>
      <c r="C100" s="345"/>
      <c r="D100" s="345"/>
      <c r="E100" s="345"/>
      <c r="F100" s="34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</row>
    <row r="101" spans="1:256" s="126" customFormat="1" ht="24" customHeight="1" x14ac:dyDescent="0.35">
      <c r="A101" s="12"/>
      <c r="B101" s="12"/>
      <c r="C101" s="11" t="s">
        <v>95</v>
      </c>
      <c r="D101" s="11" t="s">
        <v>9</v>
      </c>
      <c r="E101" s="215">
        <v>50000</v>
      </c>
      <c r="F101" s="14" t="s">
        <v>7</v>
      </c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  <c r="FQ101" s="125"/>
      <c r="FR101" s="125"/>
      <c r="FS101" s="125"/>
      <c r="FT101" s="125"/>
      <c r="FU101" s="125"/>
      <c r="FV101" s="125"/>
      <c r="FW101" s="125"/>
      <c r="FX101" s="125"/>
      <c r="FY101" s="125"/>
      <c r="FZ101" s="125"/>
      <c r="GA101" s="125"/>
      <c r="GB101" s="125"/>
      <c r="GC101" s="125"/>
      <c r="GD101" s="125"/>
      <c r="GE101" s="125"/>
      <c r="GF101" s="125"/>
      <c r="GG101" s="125"/>
      <c r="GH101" s="125"/>
      <c r="GI101" s="125"/>
      <c r="GJ101" s="125"/>
      <c r="GK101" s="125"/>
      <c r="GL101" s="125"/>
      <c r="GM101" s="125"/>
      <c r="GN101" s="125"/>
      <c r="GO101" s="125"/>
      <c r="GP101" s="125"/>
      <c r="GQ101" s="125"/>
      <c r="GR101" s="125"/>
      <c r="GS101" s="125"/>
      <c r="GT101" s="125"/>
      <c r="GU101" s="125"/>
      <c r="GV101" s="125"/>
      <c r="GW101" s="125"/>
      <c r="GX101" s="125"/>
      <c r="GY101" s="125"/>
      <c r="GZ101" s="125"/>
      <c r="HA101" s="125"/>
      <c r="HB101" s="125"/>
      <c r="HC101" s="125"/>
      <c r="HD101" s="125"/>
      <c r="HE101" s="125"/>
      <c r="HF101" s="125"/>
      <c r="HG101" s="125"/>
      <c r="HH101" s="125"/>
      <c r="HI101" s="125"/>
      <c r="HJ101" s="125"/>
      <c r="HK101" s="125"/>
      <c r="HL101" s="125"/>
      <c r="HM101" s="125"/>
      <c r="HN101" s="125"/>
      <c r="HO101" s="125"/>
      <c r="HP101" s="125"/>
      <c r="HQ101" s="125"/>
      <c r="HR101" s="125"/>
      <c r="HS101" s="125"/>
      <c r="HT101" s="125"/>
      <c r="HU101" s="125"/>
      <c r="HV101" s="125"/>
      <c r="HW101" s="125"/>
      <c r="HX101" s="125"/>
      <c r="HY101" s="125"/>
      <c r="HZ101" s="125"/>
      <c r="IA101" s="125"/>
      <c r="IB101" s="125"/>
      <c r="IC101" s="125"/>
      <c r="ID101" s="125"/>
      <c r="IE101" s="125"/>
      <c r="IF101" s="125"/>
      <c r="IG101" s="125"/>
      <c r="IH101" s="125"/>
      <c r="II101" s="125"/>
      <c r="IJ101" s="125"/>
      <c r="IK101" s="125"/>
      <c r="IL101" s="125"/>
      <c r="IM101" s="125"/>
      <c r="IN101" s="125"/>
      <c r="IO101" s="125"/>
      <c r="IP101" s="125"/>
      <c r="IQ101" s="125"/>
      <c r="IR101" s="125"/>
      <c r="IS101" s="125"/>
      <c r="IT101" s="125"/>
      <c r="IU101" s="125"/>
      <c r="IV101" s="125"/>
    </row>
    <row r="102" spans="1:256" s="8" customFormat="1" ht="50.25" customHeight="1" x14ac:dyDescent="0.35">
      <c r="A102" s="344" t="s">
        <v>96</v>
      </c>
      <c r="B102" s="345"/>
      <c r="C102" s="345"/>
      <c r="D102" s="345"/>
      <c r="E102" s="345"/>
      <c r="F102" s="34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</row>
    <row r="103" spans="1:256" s="8" customFormat="1" ht="25.5" customHeight="1" x14ac:dyDescent="0.35">
      <c r="A103" s="12"/>
      <c r="B103" s="11" t="s">
        <v>97</v>
      </c>
      <c r="C103" s="12"/>
      <c r="D103" s="11" t="s">
        <v>6</v>
      </c>
      <c r="E103" s="13">
        <f>SUM(E104+E106+E108+E112+E114+E116)</f>
        <v>118000</v>
      </c>
      <c r="F103" s="14" t="s">
        <v>7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</row>
    <row r="104" spans="1:256" s="126" customFormat="1" ht="23.45" customHeight="1" x14ac:dyDescent="0.35">
      <c r="A104" s="12"/>
      <c r="B104" s="12"/>
      <c r="C104" s="11" t="s">
        <v>98</v>
      </c>
      <c r="D104" s="11" t="s">
        <v>9</v>
      </c>
      <c r="E104" s="13">
        <v>2000</v>
      </c>
      <c r="F104" s="14" t="s">
        <v>7</v>
      </c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125"/>
      <c r="GD104" s="125"/>
      <c r="GE104" s="125"/>
      <c r="GF104" s="125"/>
      <c r="GG104" s="125"/>
      <c r="GH104" s="125"/>
      <c r="GI104" s="125"/>
      <c r="GJ104" s="125"/>
      <c r="GK104" s="125"/>
      <c r="GL104" s="125"/>
      <c r="GM104" s="125"/>
      <c r="GN104" s="125"/>
      <c r="GO104" s="125"/>
      <c r="GP104" s="125"/>
      <c r="GQ104" s="125"/>
      <c r="GR104" s="125"/>
      <c r="GS104" s="125"/>
      <c r="GT104" s="125"/>
      <c r="GU104" s="125"/>
      <c r="GV104" s="125"/>
      <c r="GW104" s="125"/>
      <c r="GX104" s="125"/>
      <c r="GY104" s="125"/>
      <c r="GZ104" s="125"/>
      <c r="HA104" s="125"/>
      <c r="HB104" s="125"/>
      <c r="HC104" s="125"/>
      <c r="HD104" s="125"/>
      <c r="HE104" s="125"/>
      <c r="HF104" s="125"/>
      <c r="HG104" s="125"/>
      <c r="HH104" s="125"/>
      <c r="HI104" s="125"/>
      <c r="HJ104" s="125"/>
      <c r="HK104" s="125"/>
      <c r="HL104" s="125"/>
      <c r="HM104" s="125"/>
      <c r="HN104" s="125"/>
      <c r="HO104" s="125"/>
      <c r="HP104" s="125"/>
      <c r="HQ104" s="125"/>
      <c r="HR104" s="125"/>
      <c r="HS104" s="125"/>
      <c r="HT104" s="125"/>
      <c r="HU104" s="125"/>
      <c r="HV104" s="125"/>
      <c r="HW104" s="125"/>
      <c r="HX104" s="125"/>
      <c r="HY104" s="125"/>
      <c r="HZ104" s="125"/>
      <c r="IA104" s="125"/>
      <c r="IB104" s="125"/>
      <c r="IC104" s="125"/>
      <c r="ID104" s="125"/>
      <c r="IE104" s="125"/>
      <c r="IF104" s="125"/>
      <c r="IG104" s="125"/>
      <c r="IH104" s="125"/>
      <c r="II104" s="125"/>
      <c r="IJ104" s="125"/>
      <c r="IK104" s="125"/>
      <c r="IL104" s="125"/>
      <c r="IM104" s="125"/>
      <c r="IN104" s="125"/>
      <c r="IO104" s="125"/>
      <c r="IP104" s="125"/>
      <c r="IQ104" s="125"/>
      <c r="IR104" s="125"/>
      <c r="IS104" s="125"/>
      <c r="IT104" s="125"/>
      <c r="IU104" s="125"/>
      <c r="IV104" s="125"/>
    </row>
    <row r="105" spans="1:256" s="8" customFormat="1" ht="71.25" customHeight="1" x14ac:dyDescent="0.35">
      <c r="A105" s="344" t="s">
        <v>99</v>
      </c>
      <c r="B105" s="345"/>
      <c r="C105" s="345"/>
      <c r="D105" s="345"/>
      <c r="E105" s="345"/>
      <c r="F105" s="34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s="126" customFormat="1" ht="23.45" customHeight="1" x14ac:dyDescent="0.35">
      <c r="A106" s="12"/>
      <c r="B106" s="12"/>
      <c r="C106" s="11" t="s">
        <v>100</v>
      </c>
      <c r="D106" s="11" t="s">
        <v>9</v>
      </c>
      <c r="E106" s="13">
        <v>2000</v>
      </c>
      <c r="F106" s="14" t="s">
        <v>7</v>
      </c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  <c r="FQ106" s="125"/>
      <c r="FR106" s="125"/>
      <c r="FS106" s="125"/>
      <c r="FT106" s="125"/>
      <c r="FU106" s="125"/>
      <c r="FV106" s="125"/>
      <c r="FW106" s="125"/>
      <c r="FX106" s="125"/>
      <c r="FY106" s="125"/>
      <c r="FZ106" s="125"/>
      <c r="GA106" s="125"/>
      <c r="GB106" s="125"/>
      <c r="GC106" s="125"/>
      <c r="GD106" s="125"/>
      <c r="GE106" s="125"/>
      <c r="GF106" s="125"/>
      <c r="GG106" s="125"/>
      <c r="GH106" s="125"/>
      <c r="GI106" s="125"/>
      <c r="GJ106" s="125"/>
      <c r="GK106" s="125"/>
      <c r="GL106" s="125"/>
      <c r="GM106" s="125"/>
      <c r="GN106" s="125"/>
      <c r="GO106" s="125"/>
      <c r="GP106" s="125"/>
      <c r="GQ106" s="125"/>
      <c r="GR106" s="125"/>
      <c r="GS106" s="125"/>
      <c r="GT106" s="125"/>
      <c r="GU106" s="125"/>
      <c r="GV106" s="125"/>
      <c r="GW106" s="125"/>
      <c r="GX106" s="125"/>
      <c r="GY106" s="125"/>
      <c r="GZ106" s="125"/>
      <c r="HA106" s="125"/>
      <c r="HB106" s="125"/>
      <c r="HC106" s="125"/>
      <c r="HD106" s="125"/>
      <c r="HE106" s="125"/>
      <c r="HF106" s="125"/>
      <c r="HG106" s="125"/>
      <c r="HH106" s="125"/>
      <c r="HI106" s="125"/>
      <c r="HJ106" s="125"/>
      <c r="HK106" s="125"/>
      <c r="HL106" s="125"/>
      <c r="HM106" s="125"/>
      <c r="HN106" s="125"/>
      <c r="HO106" s="125"/>
      <c r="HP106" s="125"/>
      <c r="HQ106" s="125"/>
      <c r="HR106" s="125"/>
      <c r="HS106" s="125"/>
      <c r="HT106" s="125"/>
      <c r="HU106" s="125"/>
      <c r="HV106" s="125"/>
      <c r="HW106" s="125"/>
      <c r="HX106" s="125"/>
      <c r="HY106" s="125"/>
      <c r="HZ106" s="125"/>
      <c r="IA106" s="125"/>
      <c r="IB106" s="125"/>
      <c r="IC106" s="125"/>
      <c r="ID106" s="125"/>
      <c r="IE106" s="125"/>
      <c r="IF106" s="125"/>
      <c r="IG106" s="125"/>
      <c r="IH106" s="125"/>
      <c r="II106" s="125"/>
      <c r="IJ106" s="125"/>
      <c r="IK106" s="125"/>
      <c r="IL106" s="125"/>
      <c r="IM106" s="125"/>
      <c r="IN106" s="125"/>
      <c r="IO106" s="125"/>
      <c r="IP106" s="125"/>
      <c r="IQ106" s="125"/>
      <c r="IR106" s="125"/>
      <c r="IS106" s="125"/>
      <c r="IT106" s="125"/>
      <c r="IU106" s="125"/>
      <c r="IV106" s="125"/>
    </row>
    <row r="107" spans="1:256" s="8" customFormat="1" ht="23.25" customHeight="1" x14ac:dyDescent="0.35">
      <c r="A107" s="30" t="s">
        <v>101</v>
      </c>
      <c r="B107" s="31"/>
      <c r="C107" s="31"/>
      <c r="D107" s="31"/>
      <c r="E107" s="31"/>
      <c r="F107" s="31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</row>
    <row r="108" spans="1:256" s="126" customFormat="1" ht="25.5" customHeight="1" x14ac:dyDescent="0.35">
      <c r="A108" s="12"/>
      <c r="B108" s="12"/>
      <c r="C108" s="11" t="s">
        <v>102</v>
      </c>
      <c r="D108" s="11" t="s">
        <v>9</v>
      </c>
      <c r="E108" s="13">
        <v>100000</v>
      </c>
      <c r="F108" s="14" t="s">
        <v>7</v>
      </c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5"/>
      <c r="GD108" s="125"/>
      <c r="GE108" s="125"/>
      <c r="GF108" s="125"/>
      <c r="GG108" s="125"/>
      <c r="GH108" s="125"/>
      <c r="GI108" s="125"/>
      <c r="GJ108" s="125"/>
      <c r="GK108" s="125"/>
      <c r="GL108" s="125"/>
      <c r="GM108" s="125"/>
      <c r="GN108" s="125"/>
      <c r="GO108" s="125"/>
      <c r="GP108" s="125"/>
      <c r="GQ108" s="125"/>
      <c r="GR108" s="125"/>
      <c r="GS108" s="125"/>
      <c r="GT108" s="125"/>
      <c r="GU108" s="125"/>
      <c r="GV108" s="125"/>
      <c r="GW108" s="125"/>
      <c r="GX108" s="125"/>
      <c r="GY108" s="125"/>
      <c r="GZ108" s="125"/>
      <c r="HA108" s="125"/>
      <c r="HB108" s="125"/>
      <c r="HC108" s="125"/>
      <c r="HD108" s="125"/>
      <c r="HE108" s="125"/>
      <c r="HF108" s="125"/>
      <c r="HG108" s="125"/>
      <c r="HH108" s="125"/>
      <c r="HI108" s="125"/>
      <c r="HJ108" s="125"/>
      <c r="HK108" s="125"/>
      <c r="HL108" s="125"/>
      <c r="HM108" s="125"/>
      <c r="HN108" s="125"/>
      <c r="HO108" s="125"/>
      <c r="HP108" s="125"/>
      <c r="HQ108" s="125"/>
      <c r="HR108" s="125"/>
      <c r="HS108" s="125"/>
      <c r="HT108" s="125"/>
      <c r="HU108" s="125"/>
      <c r="HV108" s="125"/>
      <c r="HW108" s="125"/>
      <c r="HX108" s="125"/>
      <c r="HY108" s="125"/>
      <c r="HZ108" s="125"/>
      <c r="IA108" s="125"/>
      <c r="IB108" s="125"/>
      <c r="IC108" s="125"/>
      <c r="ID108" s="125"/>
      <c r="IE108" s="125"/>
      <c r="IF108" s="125"/>
      <c r="IG108" s="125"/>
      <c r="IH108" s="125"/>
      <c r="II108" s="125"/>
      <c r="IJ108" s="125"/>
      <c r="IK108" s="125"/>
      <c r="IL108" s="125"/>
      <c r="IM108" s="125"/>
      <c r="IN108" s="125"/>
      <c r="IO108" s="125"/>
      <c r="IP108" s="125"/>
      <c r="IQ108" s="125"/>
      <c r="IR108" s="125"/>
      <c r="IS108" s="125"/>
      <c r="IT108" s="125"/>
      <c r="IU108" s="125"/>
      <c r="IV108" s="125"/>
    </row>
    <row r="109" spans="1:256" s="8" customFormat="1" ht="91.5" hidden="1" customHeight="1" x14ac:dyDescent="0.35">
      <c r="A109" s="16" t="s">
        <v>103</v>
      </c>
      <c r="B109" s="118"/>
      <c r="C109" s="118"/>
      <c r="D109" s="118"/>
      <c r="E109" s="118"/>
      <c r="F109" s="2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</row>
    <row r="110" spans="1:256" s="8" customFormat="1" ht="91.5" hidden="1" customHeight="1" x14ac:dyDescent="0.35">
      <c r="A110" s="118"/>
      <c r="B110" s="118"/>
      <c r="C110" s="16" t="s">
        <v>104</v>
      </c>
      <c r="D110" s="16" t="s">
        <v>9</v>
      </c>
      <c r="E110" s="17">
        <v>6000</v>
      </c>
      <c r="F110" s="27" t="s">
        <v>7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s="8" customFormat="1" ht="25.5" customHeight="1" x14ac:dyDescent="0.35">
      <c r="A111" s="344" t="s">
        <v>105</v>
      </c>
      <c r="B111" s="345"/>
      <c r="C111" s="345"/>
      <c r="D111" s="345"/>
      <c r="E111" s="345"/>
      <c r="F111" s="34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</row>
    <row r="112" spans="1:256" s="126" customFormat="1" ht="23.45" customHeight="1" x14ac:dyDescent="0.35">
      <c r="A112" s="12"/>
      <c r="B112" s="12"/>
      <c r="C112" s="11" t="s">
        <v>106</v>
      </c>
      <c r="D112" s="11" t="s">
        <v>9</v>
      </c>
      <c r="E112" s="13">
        <v>8000</v>
      </c>
      <c r="F112" s="14" t="s">
        <v>7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  <c r="IL112" s="125"/>
      <c r="IM112" s="125"/>
      <c r="IN112" s="125"/>
      <c r="IO112" s="125"/>
      <c r="IP112" s="125"/>
      <c r="IQ112" s="125"/>
      <c r="IR112" s="125"/>
      <c r="IS112" s="125"/>
      <c r="IT112" s="125"/>
      <c r="IU112" s="125"/>
      <c r="IV112" s="125"/>
    </row>
    <row r="113" spans="1:256" s="8" customFormat="1" ht="71.25" customHeight="1" x14ac:dyDescent="0.35">
      <c r="A113" s="344" t="s">
        <v>107</v>
      </c>
      <c r="B113" s="345"/>
      <c r="C113" s="345"/>
      <c r="D113" s="345"/>
      <c r="E113" s="345"/>
      <c r="F113" s="34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</row>
    <row r="114" spans="1:256" s="126" customFormat="1" ht="23.45" customHeight="1" x14ac:dyDescent="0.35">
      <c r="A114" s="12"/>
      <c r="B114" s="12"/>
      <c r="C114" s="11" t="s">
        <v>108</v>
      </c>
      <c r="D114" s="11" t="s">
        <v>9</v>
      </c>
      <c r="E114" s="13">
        <v>1000</v>
      </c>
      <c r="F114" s="14" t="s">
        <v>7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  <c r="II114" s="125"/>
      <c r="IJ114" s="125"/>
      <c r="IK114" s="125"/>
      <c r="IL114" s="125"/>
      <c r="IM114" s="125"/>
      <c r="IN114" s="125"/>
      <c r="IO114" s="125"/>
      <c r="IP114" s="125"/>
      <c r="IQ114" s="125"/>
      <c r="IR114" s="125"/>
      <c r="IS114" s="125"/>
      <c r="IT114" s="125"/>
      <c r="IU114" s="125"/>
      <c r="IV114" s="125"/>
    </row>
    <row r="115" spans="1:256" s="8" customFormat="1" ht="23.45" customHeight="1" x14ac:dyDescent="0.35">
      <c r="A115" s="16" t="s">
        <v>109</v>
      </c>
      <c r="B115" s="118"/>
      <c r="C115" s="118"/>
      <c r="D115" s="118"/>
      <c r="E115" s="118"/>
      <c r="F115" s="2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spans="1:256" s="126" customFormat="1" ht="24.75" customHeight="1" x14ac:dyDescent="0.35">
      <c r="A116" s="12"/>
      <c r="B116" s="12"/>
      <c r="C116" s="11" t="s">
        <v>104</v>
      </c>
      <c r="D116" s="11" t="s">
        <v>9</v>
      </c>
      <c r="E116" s="13">
        <v>5000</v>
      </c>
      <c r="F116" s="14" t="s">
        <v>7</v>
      </c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  <c r="II116" s="125"/>
      <c r="IJ116" s="125"/>
      <c r="IK116" s="125"/>
      <c r="IL116" s="125"/>
      <c r="IM116" s="125"/>
      <c r="IN116" s="125"/>
      <c r="IO116" s="125"/>
      <c r="IP116" s="125"/>
      <c r="IQ116" s="125"/>
      <c r="IR116" s="125"/>
      <c r="IS116" s="125"/>
      <c r="IT116" s="125"/>
      <c r="IU116" s="125"/>
      <c r="IV116" s="125"/>
    </row>
    <row r="117" spans="1:256" s="8" customFormat="1" ht="21" customHeight="1" x14ac:dyDescent="0.35">
      <c r="A117" s="344" t="s">
        <v>110</v>
      </c>
      <c r="B117" s="345"/>
      <c r="C117" s="345"/>
      <c r="D117" s="345"/>
      <c r="E117" s="345"/>
      <c r="F117" s="34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</row>
    <row r="118" spans="1:256" s="8" customFormat="1" ht="25.5" customHeight="1" x14ac:dyDescent="0.35">
      <c r="A118" s="12"/>
      <c r="B118" s="11" t="s">
        <v>111</v>
      </c>
      <c r="C118" s="12"/>
      <c r="D118" s="11" t="s">
        <v>6</v>
      </c>
      <c r="E118" s="13">
        <f>SUM(E119)</f>
        <v>135100</v>
      </c>
      <c r="F118" s="14" t="s">
        <v>7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</row>
    <row r="119" spans="1:256" s="8" customFormat="1" ht="23.45" customHeight="1" x14ac:dyDescent="0.35">
      <c r="A119" s="12"/>
      <c r="B119" s="12"/>
      <c r="C119" s="11" t="s">
        <v>112</v>
      </c>
      <c r="D119" s="11" t="s">
        <v>6</v>
      </c>
      <c r="E119" s="13">
        <f>SUM(E120)</f>
        <v>135100</v>
      </c>
      <c r="F119" s="14" t="s">
        <v>7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spans="1:256" s="126" customFormat="1" ht="23.45" customHeight="1" x14ac:dyDescent="0.35">
      <c r="A120" s="12"/>
      <c r="B120" s="12"/>
      <c r="C120" s="11" t="s">
        <v>113</v>
      </c>
      <c r="D120" s="11" t="s">
        <v>9</v>
      </c>
      <c r="E120" s="13">
        <v>135100</v>
      </c>
      <c r="F120" s="14" t="s">
        <v>7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  <c r="II120" s="125"/>
      <c r="IJ120" s="125"/>
      <c r="IK120" s="125"/>
      <c r="IL120" s="125"/>
      <c r="IM120" s="125"/>
      <c r="IN120" s="125"/>
      <c r="IO120" s="125"/>
      <c r="IP120" s="125"/>
      <c r="IQ120" s="125"/>
      <c r="IR120" s="125"/>
      <c r="IS120" s="125"/>
      <c r="IT120" s="125"/>
      <c r="IU120" s="125"/>
      <c r="IV120" s="125"/>
    </row>
    <row r="121" spans="1:256" s="8" customFormat="1" ht="70.5" customHeight="1" x14ac:dyDescent="0.35">
      <c r="A121" s="346" t="s">
        <v>114</v>
      </c>
      <c r="B121" s="347"/>
      <c r="C121" s="347"/>
      <c r="D121" s="347"/>
      <c r="E121" s="347"/>
      <c r="F121" s="34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</row>
    <row r="122" spans="1:256" s="8" customFormat="1" ht="21" x14ac:dyDescent="0.35">
      <c r="A122" s="338"/>
      <c r="B122" s="339"/>
      <c r="C122" s="339"/>
      <c r="D122" s="339"/>
      <c r="E122" s="339"/>
      <c r="F122" s="33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</row>
    <row r="123" spans="1:256" s="8" customFormat="1" ht="21" x14ac:dyDescent="0.35">
      <c r="A123" s="338"/>
      <c r="B123" s="339"/>
      <c r="C123" s="339"/>
      <c r="D123" s="339"/>
      <c r="E123" s="339"/>
      <c r="F123" s="33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</row>
    <row r="124" spans="1:256" s="8" customFormat="1" ht="21" x14ac:dyDescent="0.35">
      <c r="A124" s="338"/>
      <c r="B124" s="339"/>
      <c r="C124" s="339"/>
      <c r="D124" s="339"/>
      <c r="E124" s="339"/>
      <c r="F124" s="33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</row>
    <row r="125" spans="1:256" s="8" customFormat="1" ht="21" x14ac:dyDescent="0.35">
      <c r="A125" s="338"/>
      <c r="B125" s="339"/>
      <c r="C125" s="339"/>
      <c r="D125" s="339"/>
      <c r="E125" s="339"/>
      <c r="F125" s="33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</row>
    <row r="126" spans="1:256" s="8" customFormat="1" ht="26.45" customHeight="1" x14ac:dyDescent="0.35">
      <c r="A126" s="12"/>
      <c r="B126" s="11" t="s">
        <v>115</v>
      </c>
      <c r="C126" s="12"/>
      <c r="D126" s="11" t="s">
        <v>6</v>
      </c>
      <c r="E126" s="13">
        <f>SUM(E127)</f>
        <v>65000</v>
      </c>
      <c r="F126" s="14" t="s">
        <v>7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</row>
    <row r="127" spans="1:256" s="8" customFormat="1" ht="24.75" customHeight="1" x14ac:dyDescent="0.35">
      <c r="A127" s="12"/>
      <c r="B127" s="12"/>
      <c r="C127" s="11" t="s">
        <v>116</v>
      </c>
      <c r="D127" s="11" t="s">
        <v>6</v>
      </c>
      <c r="E127" s="13">
        <f>SUM(E128+E140)</f>
        <v>65000</v>
      </c>
      <c r="F127" s="14" t="s">
        <v>7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</row>
    <row r="128" spans="1:256" s="126" customFormat="1" ht="23.45" customHeight="1" x14ac:dyDescent="0.35">
      <c r="A128" s="12"/>
      <c r="B128" s="12"/>
      <c r="C128" s="11" t="s">
        <v>117</v>
      </c>
      <c r="D128" s="11" t="s">
        <v>6</v>
      </c>
      <c r="E128" s="13">
        <f>SUM(E129)</f>
        <v>10000</v>
      </c>
      <c r="F128" s="14" t="s">
        <v>7</v>
      </c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  <c r="FQ128" s="125"/>
      <c r="FR128" s="125"/>
      <c r="FS128" s="125"/>
      <c r="FT128" s="125"/>
      <c r="FU128" s="125"/>
      <c r="FV128" s="125"/>
      <c r="FW128" s="125"/>
      <c r="FX128" s="125"/>
      <c r="FY128" s="125"/>
      <c r="FZ128" s="125"/>
      <c r="GA128" s="125"/>
      <c r="GB128" s="125"/>
      <c r="GC128" s="125"/>
      <c r="GD128" s="125"/>
      <c r="GE128" s="125"/>
      <c r="GF128" s="125"/>
      <c r="GG128" s="125"/>
      <c r="GH128" s="125"/>
      <c r="GI128" s="125"/>
      <c r="GJ128" s="125"/>
      <c r="GK128" s="125"/>
      <c r="GL128" s="125"/>
      <c r="GM128" s="125"/>
      <c r="GN128" s="125"/>
      <c r="GO128" s="125"/>
      <c r="GP128" s="125"/>
      <c r="GQ128" s="125"/>
      <c r="GR128" s="125"/>
      <c r="GS128" s="125"/>
      <c r="GT128" s="125"/>
      <c r="GU128" s="125"/>
      <c r="GV128" s="125"/>
      <c r="GW128" s="125"/>
      <c r="GX128" s="125"/>
      <c r="GY128" s="125"/>
      <c r="GZ128" s="125"/>
      <c r="HA128" s="125"/>
      <c r="HB128" s="125"/>
      <c r="HC128" s="125"/>
      <c r="HD128" s="125"/>
      <c r="HE128" s="125"/>
      <c r="HF128" s="125"/>
      <c r="HG128" s="125"/>
      <c r="HH128" s="125"/>
      <c r="HI128" s="125"/>
      <c r="HJ128" s="125"/>
      <c r="HK128" s="125"/>
      <c r="HL128" s="125"/>
      <c r="HM128" s="125"/>
      <c r="HN128" s="125"/>
      <c r="HO128" s="125"/>
      <c r="HP128" s="125"/>
      <c r="HQ128" s="125"/>
      <c r="HR128" s="125"/>
      <c r="HS128" s="125"/>
      <c r="HT128" s="125"/>
      <c r="HU128" s="125"/>
      <c r="HV128" s="125"/>
      <c r="HW128" s="125"/>
      <c r="HX128" s="125"/>
      <c r="HY128" s="125"/>
      <c r="HZ128" s="125"/>
      <c r="IA128" s="125"/>
      <c r="IB128" s="125"/>
      <c r="IC128" s="125"/>
      <c r="ID128" s="125"/>
      <c r="IE128" s="125"/>
      <c r="IF128" s="125"/>
      <c r="IG128" s="125"/>
      <c r="IH128" s="125"/>
      <c r="II128" s="125"/>
      <c r="IJ128" s="125"/>
      <c r="IK128" s="125"/>
      <c r="IL128" s="125"/>
      <c r="IM128" s="125"/>
      <c r="IN128" s="125"/>
      <c r="IO128" s="125"/>
      <c r="IP128" s="125"/>
      <c r="IQ128" s="125"/>
      <c r="IR128" s="125"/>
      <c r="IS128" s="125"/>
      <c r="IT128" s="125"/>
      <c r="IU128" s="125"/>
      <c r="IV128" s="125"/>
    </row>
    <row r="129" spans="1:256" s="126" customFormat="1" ht="24" customHeight="1" x14ac:dyDescent="0.35">
      <c r="A129" s="12"/>
      <c r="B129" s="12"/>
      <c r="C129" s="329" t="s">
        <v>317</v>
      </c>
      <c r="D129" s="11" t="s">
        <v>9</v>
      </c>
      <c r="E129" s="13">
        <v>10000</v>
      </c>
      <c r="F129" s="14" t="s">
        <v>7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5"/>
      <c r="DN129" s="125"/>
      <c r="DO129" s="125"/>
      <c r="DP129" s="125"/>
      <c r="DQ129" s="125"/>
      <c r="DR129" s="125"/>
      <c r="DS129" s="125"/>
      <c r="DT129" s="125"/>
      <c r="DU129" s="125"/>
      <c r="DV129" s="125"/>
      <c r="DW129" s="125"/>
      <c r="DX129" s="125"/>
      <c r="DY129" s="125"/>
      <c r="DZ129" s="125"/>
      <c r="EA129" s="125"/>
      <c r="EB129" s="125"/>
      <c r="EC129" s="125"/>
      <c r="ED129" s="125"/>
      <c r="EE129" s="125"/>
      <c r="EF129" s="125"/>
      <c r="EG129" s="125"/>
      <c r="EH129" s="125"/>
      <c r="EI129" s="125"/>
      <c r="EJ129" s="125"/>
      <c r="EK129" s="125"/>
      <c r="EL129" s="125"/>
      <c r="EM129" s="125"/>
      <c r="EN129" s="125"/>
      <c r="EO129" s="125"/>
      <c r="EP129" s="125"/>
      <c r="EQ129" s="125"/>
      <c r="ER129" s="125"/>
      <c r="ES129" s="125"/>
      <c r="ET129" s="125"/>
      <c r="EU129" s="125"/>
      <c r="EV129" s="125"/>
      <c r="EW129" s="125"/>
      <c r="EX129" s="125"/>
      <c r="EY129" s="125"/>
      <c r="EZ129" s="125"/>
      <c r="FA129" s="125"/>
      <c r="FB129" s="125"/>
      <c r="FC129" s="125"/>
      <c r="FD129" s="125"/>
      <c r="FE129" s="125"/>
      <c r="FF129" s="125"/>
      <c r="FG129" s="125"/>
      <c r="FH129" s="125"/>
      <c r="FI129" s="125"/>
      <c r="FJ129" s="125"/>
      <c r="FK129" s="125"/>
      <c r="FL129" s="125"/>
      <c r="FM129" s="125"/>
      <c r="FN129" s="125"/>
      <c r="FO129" s="125"/>
      <c r="FP129" s="125"/>
      <c r="FQ129" s="125"/>
      <c r="FR129" s="125"/>
      <c r="FS129" s="125"/>
      <c r="FT129" s="125"/>
      <c r="FU129" s="125"/>
      <c r="FV129" s="125"/>
      <c r="FW129" s="125"/>
      <c r="FX129" s="125"/>
      <c r="FY129" s="125"/>
      <c r="FZ129" s="125"/>
      <c r="GA129" s="125"/>
      <c r="GB129" s="125"/>
      <c r="GC129" s="125"/>
      <c r="GD129" s="125"/>
      <c r="GE129" s="125"/>
      <c r="GF129" s="125"/>
      <c r="GG129" s="125"/>
      <c r="GH129" s="125"/>
      <c r="GI129" s="125"/>
      <c r="GJ129" s="125"/>
      <c r="GK129" s="125"/>
      <c r="GL129" s="125"/>
      <c r="GM129" s="125"/>
      <c r="GN129" s="125"/>
      <c r="GO129" s="125"/>
      <c r="GP129" s="125"/>
      <c r="GQ129" s="125"/>
      <c r="GR129" s="125"/>
      <c r="GS129" s="125"/>
      <c r="GT129" s="125"/>
      <c r="GU129" s="125"/>
      <c r="GV129" s="125"/>
      <c r="GW129" s="125"/>
      <c r="GX129" s="125"/>
      <c r="GY129" s="125"/>
      <c r="GZ129" s="125"/>
      <c r="HA129" s="125"/>
      <c r="HB129" s="125"/>
      <c r="HC129" s="125"/>
      <c r="HD129" s="125"/>
      <c r="HE129" s="125"/>
      <c r="HF129" s="125"/>
      <c r="HG129" s="125"/>
      <c r="HH129" s="125"/>
      <c r="HI129" s="125"/>
      <c r="HJ129" s="125"/>
      <c r="HK129" s="125"/>
      <c r="HL129" s="125"/>
      <c r="HM129" s="125"/>
      <c r="HN129" s="125"/>
      <c r="HO129" s="125"/>
      <c r="HP129" s="125"/>
      <c r="HQ129" s="125"/>
      <c r="HR129" s="125"/>
      <c r="HS129" s="125"/>
      <c r="HT129" s="125"/>
      <c r="HU129" s="125"/>
      <c r="HV129" s="125"/>
      <c r="HW129" s="125"/>
      <c r="HX129" s="125"/>
      <c r="HY129" s="125"/>
      <c r="HZ129" s="125"/>
      <c r="IA129" s="125"/>
      <c r="IB129" s="125"/>
      <c r="IC129" s="125"/>
      <c r="ID129" s="125"/>
      <c r="IE129" s="125"/>
      <c r="IF129" s="125"/>
      <c r="IG129" s="125"/>
      <c r="IH129" s="125"/>
      <c r="II129" s="125"/>
      <c r="IJ129" s="125"/>
      <c r="IK129" s="125"/>
      <c r="IL129" s="125"/>
      <c r="IM129" s="125"/>
      <c r="IN129" s="125"/>
      <c r="IO129" s="125"/>
      <c r="IP129" s="125"/>
      <c r="IQ129" s="125"/>
      <c r="IR129" s="125"/>
      <c r="IS129" s="125"/>
      <c r="IT129" s="125"/>
      <c r="IU129" s="125"/>
      <c r="IV129" s="125"/>
    </row>
    <row r="130" spans="1:256" s="8" customFormat="1" ht="21.75" customHeight="1" x14ac:dyDescent="0.35">
      <c r="A130" s="346" t="s">
        <v>118</v>
      </c>
      <c r="B130" s="347"/>
      <c r="C130" s="347"/>
      <c r="D130" s="347"/>
      <c r="E130" s="347"/>
      <c r="F130" s="34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</row>
    <row r="131" spans="1:256" s="8" customFormat="1" ht="21.75" customHeight="1" x14ac:dyDescent="0.35">
      <c r="A131" s="117"/>
      <c r="B131" s="117"/>
      <c r="C131" s="116" t="s">
        <v>119</v>
      </c>
      <c r="D131" s="117"/>
      <c r="E131" s="117"/>
      <c r="F131" s="1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</row>
    <row r="132" spans="1:256" s="8" customFormat="1" ht="21.75" customHeight="1" x14ac:dyDescent="0.35">
      <c r="A132" s="117"/>
      <c r="B132" s="117"/>
      <c r="C132" s="116" t="s">
        <v>120</v>
      </c>
      <c r="D132" s="117"/>
      <c r="E132" s="117"/>
      <c r="F132" s="1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</row>
    <row r="133" spans="1:256" s="8" customFormat="1" ht="21.75" customHeight="1" x14ac:dyDescent="0.35">
      <c r="A133" s="117"/>
      <c r="B133" s="117"/>
      <c r="C133" s="116" t="s">
        <v>121</v>
      </c>
      <c r="D133" s="117"/>
      <c r="E133" s="117"/>
      <c r="F133" s="1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</row>
    <row r="134" spans="1:256" s="8" customFormat="1" ht="21.75" customHeight="1" x14ac:dyDescent="0.35">
      <c r="A134" s="117"/>
      <c r="B134" s="117"/>
      <c r="C134" s="116" t="s">
        <v>122</v>
      </c>
      <c r="D134" s="117"/>
      <c r="E134" s="117"/>
      <c r="F134" s="1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</row>
    <row r="135" spans="1:256" s="8" customFormat="1" ht="21.75" customHeight="1" x14ac:dyDescent="0.35">
      <c r="A135" s="117"/>
      <c r="B135" s="117"/>
      <c r="C135" s="116" t="s">
        <v>123</v>
      </c>
      <c r="D135" s="117"/>
      <c r="E135" s="117"/>
      <c r="F135" s="1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</row>
    <row r="136" spans="1:256" s="8" customFormat="1" ht="21.75" customHeight="1" x14ac:dyDescent="0.35">
      <c r="A136" s="117"/>
      <c r="B136" s="117"/>
      <c r="C136" s="116" t="s">
        <v>344</v>
      </c>
      <c r="D136" s="117"/>
      <c r="E136" s="117"/>
      <c r="F136" s="1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</row>
    <row r="137" spans="1:256" s="8" customFormat="1" ht="46.5" customHeight="1" x14ac:dyDescent="0.35">
      <c r="A137" s="348" t="s">
        <v>124</v>
      </c>
      <c r="B137" s="349"/>
      <c r="C137" s="349"/>
      <c r="D137" s="349"/>
      <c r="E137" s="349"/>
      <c r="F137" s="34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</row>
    <row r="138" spans="1:256" s="8" customFormat="1" ht="24" customHeight="1" x14ac:dyDescent="0.35">
      <c r="A138" s="346" t="s">
        <v>125</v>
      </c>
      <c r="B138" s="347"/>
      <c r="C138" s="347"/>
      <c r="D138" s="347"/>
      <c r="E138" s="347"/>
      <c r="F138" s="34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</row>
    <row r="139" spans="1:256" s="8" customFormat="1" ht="48" customHeight="1" x14ac:dyDescent="0.35">
      <c r="A139" s="346" t="s">
        <v>126</v>
      </c>
      <c r="B139" s="347"/>
      <c r="C139" s="347"/>
      <c r="D139" s="347"/>
      <c r="E139" s="347"/>
      <c r="F139" s="34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</row>
    <row r="140" spans="1:256" s="8" customFormat="1" ht="25.5" customHeight="1" x14ac:dyDescent="0.35">
      <c r="A140" s="12"/>
      <c r="B140" s="12"/>
      <c r="C140" s="11" t="s">
        <v>127</v>
      </c>
      <c r="D140" s="11" t="s">
        <v>6</v>
      </c>
      <c r="E140" s="13">
        <f>SUM(E141)</f>
        <v>55000</v>
      </c>
      <c r="F140" s="14" t="s">
        <v>7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</row>
    <row r="141" spans="1:256" s="126" customFormat="1" ht="23.45" customHeight="1" x14ac:dyDescent="0.35">
      <c r="A141" s="12"/>
      <c r="B141" s="12"/>
      <c r="C141" s="329" t="s">
        <v>318</v>
      </c>
      <c r="D141" s="11" t="s">
        <v>9</v>
      </c>
      <c r="E141" s="13">
        <v>55000</v>
      </c>
      <c r="F141" s="14" t="s">
        <v>7</v>
      </c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</row>
    <row r="142" spans="1:256" s="8" customFormat="1" ht="23.45" customHeight="1" x14ac:dyDescent="0.35">
      <c r="A142" s="346" t="s">
        <v>128</v>
      </c>
      <c r="B142" s="347"/>
      <c r="C142" s="347"/>
      <c r="D142" s="347"/>
      <c r="E142" s="347"/>
      <c r="F142" s="34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</row>
    <row r="143" spans="1:256" s="8" customFormat="1" ht="23.45" customHeight="1" x14ac:dyDescent="0.35">
      <c r="A143" s="117"/>
      <c r="B143" s="117"/>
      <c r="C143" s="116" t="s">
        <v>129</v>
      </c>
      <c r="D143" s="117"/>
      <c r="E143" s="117"/>
      <c r="F143" s="1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</row>
    <row r="144" spans="1:256" s="8" customFormat="1" ht="23.45" customHeight="1" x14ac:dyDescent="0.35">
      <c r="A144" s="117"/>
      <c r="B144" s="117"/>
      <c r="C144" s="116" t="s">
        <v>346</v>
      </c>
      <c r="D144" s="117"/>
      <c r="E144" s="117"/>
      <c r="F144" s="1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</row>
    <row r="145" spans="1:256" s="8" customFormat="1" ht="26.25" customHeight="1" x14ac:dyDescent="0.35">
      <c r="A145" s="117"/>
      <c r="B145" s="117"/>
      <c r="C145" s="346" t="s">
        <v>130</v>
      </c>
      <c r="D145" s="347"/>
      <c r="E145" s="347"/>
      <c r="F145" s="34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</row>
    <row r="146" spans="1:256" s="8" customFormat="1" ht="22.5" customHeight="1" x14ac:dyDescent="0.35">
      <c r="A146" s="117"/>
      <c r="B146" s="117"/>
      <c r="C146" s="346" t="s">
        <v>345</v>
      </c>
      <c r="D146" s="347"/>
      <c r="E146" s="117"/>
      <c r="F146" s="1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</row>
    <row r="147" spans="1:256" s="8" customFormat="1" ht="48.75" customHeight="1" x14ac:dyDescent="0.35">
      <c r="A147" s="346" t="s">
        <v>131</v>
      </c>
      <c r="B147" s="347"/>
      <c r="C147" s="347"/>
      <c r="D147" s="347"/>
      <c r="E147" s="347"/>
      <c r="F147" s="34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</row>
    <row r="148" spans="1:256" s="8" customFormat="1" ht="22.5" customHeight="1" x14ac:dyDescent="0.35">
      <c r="A148" s="346" t="s">
        <v>125</v>
      </c>
      <c r="B148" s="347"/>
      <c r="C148" s="347"/>
      <c r="D148" s="347"/>
      <c r="E148" s="347"/>
      <c r="F148" s="34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</row>
    <row r="149" spans="1:256" s="8" customFormat="1" ht="51" customHeight="1" x14ac:dyDescent="0.35">
      <c r="A149" s="346" t="s">
        <v>132</v>
      </c>
      <c r="B149" s="347"/>
      <c r="C149" s="347"/>
      <c r="D149" s="347"/>
      <c r="E149" s="347"/>
      <c r="F149" s="34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</row>
    <row r="150" spans="1:256" s="8" customFormat="1" ht="21" x14ac:dyDescent="0.35">
      <c r="A150" s="116"/>
      <c r="B150" s="117"/>
      <c r="C150" s="117"/>
      <c r="D150" s="117"/>
      <c r="E150" s="117"/>
      <c r="F150" s="1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</row>
    <row r="151" spans="1:256" s="8" customFormat="1" ht="21" x14ac:dyDescent="0.35">
      <c r="A151" s="116"/>
      <c r="B151" s="117"/>
      <c r="C151" s="117"/>
      <c r="D151" s="117"/>
      <c r="E151" s="117"/>
      <c r="F151" s="1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</row>
    <row r="152" spans="1:256" s="8" customFormat="1" ht="21" x14ac:dyDescent="0.35">
      <c r="A152" s="116"/>
      <c r="B152" s="117"/>
      <c r="C152" s="117"/>
      <c r="D152" s="117"/>
      <c r="E152" s="117"/>
      <c r="F152" s="1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</row>
    <row r="153" spans="1:256" s="8" customFormat="1" ht="21" x14ac:dyDescent="0.35">
      <c r="A153" s="116"/>
      <c r="B153" s="117"/>
      <c r="C153" s="117"/>
      <c r="D153" s="117"/>
      <c r="E153" s="117"/>
      <c r="F153" s="1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</row>
    <row r="154" spans="1:256" s="8" customFormat="1" ht="21" x14ac:dyDescent="0.35">
      <c r="A154" s="116"/>
      <c r="B154" s="117"/>
      <c r="C154" s="117"/>
      <c r="D154" s="117"/>
      <c r="E154" s="117"/>
      <c r="F154" s="1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</row>
    <row r="155" spans="1:256" s="8" customFormat="1" ht="21" x14ac:dyDescent="0.35">
      <c r="A155" s="116"/>
      <c r="B155" s="117"/>
      <c r="C155" s="117"/>
      <c r="D155" s="117"/>
      <c r="E155" s="117"/>
      <c r="F155" s="1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</row>
    <row r="156" spans="1:256" s="8" customFormat="1" ht="26.45" customHeight="1" x14ac:dyDescent="0.35">
      <c r="A156" s="11" t="s">
        <v>133</v>
      </c>
      <c r="B156" s="12"/>
      <c r="C156" s="12"/>
      <c r="D156" s="11" t="s">
        <v>6</v>
      </c>
      <c r="E156" s="13">
        <f>SUM(E157)</f>
        <v>19000000</v>
      </c>
      <c r="F156" s="14" t="s">
        <v>7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</row>
    <row r="157" spans="1:256" s="8" customFormat="1" ht="24" customHeight="1" x14ac:dyDescent="0.35">
      <c r="A157" s="12"/>
      <c r="B157" s="11" t="s">
        <v>111</v>
      </c>
      <c r="C157" s="12"/>
      <c r="D157" s="11" t="s">
        <v>6</v>
      </c>
      <c r="E157" s="13">
        <f>SUM(E158)</f>
        <v>19000000</v>
      </c>
      <c r="F157" s="14" t="s">
        <v>7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</row>
    <row r="158" spans="1:256" s="8" customFormat="1" ht="24.75" customHeight="1" x14ac:dyDescent="0.35">
      <c r="A158" s="12"/>
      <c r="B158" s="12"/>
      <c r="C158" s="11" t="s">
        <v>112</v>
      </c>
      <c r="D158" s="11" t="s">
        <v>6</v>
      </c>
      <c r="E158" s="13">
        <f>SUM(E160+E162+E164)</f>
        <v>19000000</v>
      </c>
      <c r="F158" s="14" t="s">
        <v>7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</row>
    <row r="159" spans="1:256" s="8" customFormat="1" ht="21" customHeight="1" x14ac:dyDescent="0.35">
      <c r="A159" s="11" t="s">
        <v>134</v>
      </c>
      <c r="B159" s="12"/>
      <c r="C159" s="12"/>
      <c r="D159" s="12"/>
      <c r="E159" s="13"/>
      <c r="F159" s="2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</row>
    <row r="160" spans="1:256" s="126" customFormat="1" ht="23.25" customHeight="1" x14ac:dyDescent="0.35">
      <c r="A160" s="12"/>
      <c r="B160" s="12"/>
      <c r="C160" s="11" t="s">
        <v>135</v>
      </c>
      <c r="D160" s="11" t="s">
        <v>9</v>
      </c>
      <c r="E160" s="13">
        <v>3800000</v>
      </c>
      <c r="F160" s="14" t="s">
        <v>7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  <c r="CW160" s="125"/>
      <c r="CX160" s="125"/>
      <c r="CY160" s="125"/>
      <c r="CZ160" s="125"/>
      <c r="DA160" s="125"/>
      <c r="DB160" s="125"/>
      <c r="DC160" s="125"/>
      <c r="DD160" s="125"/>
      <c r="DE160" s="125"/>
      <c r="DF160" s="125"/>
      <c r="DG160" s="125"/>
      <c r="DH160" s="125"/>
      <c r="DI160" s="125"/>
      <c r="DJ160" s="125"/>
      <c r="DK160" s="125"/>
      <c r="DL160" s="125"/>
      <c r="DM160" s="125"/>
      <c r="DN160" s="125"/>
      <c r="DO160" s="125"/>
      <c r="DP160" s="125"/>
      <c r="DQ160" s="125"/>
      <c r="DR160" s="125"/>
      <c r="DS160" s="125"/>
      <c r="DT160" s="125"/>
      <c r="DU160" s="125"/>
      <c r="DV160" s="125"/>
      <c r="DW160" s="125"/>
      <c r="DX160" s="125"/>
      <c r="DY160" s="125"/>
      <c r="DZ160" s="125"/>
      <c r="EA160" s="125"/>
      <c r="EB160" s="125"/>
      <c r="EC160" s="125"/>
      <c r="ED160" s="125"/>
      <c r="EE160" s="125"/>
      <c r="EF160" s="125"/>
      <c r="EG160" s="125"/>
      <c r="EH160" s="125"/>
      <c r="EI160" s="125"/>
      <c r="EJ160" s="125"/>
      <c r="EK160" s="125"/>
      <c r="EL160" s="125"/>
      <c r="EM160" s="125"/>
      <c r="EN160" s="125"/>
      <c r="EO160" s="125"/>
      <c r="EP160" s="125"/>
      <c r="EQ160" s="125"/>
      <c r="ER160" s="125"/>
      <c r="ES160" s="125"/>
      <c r="ET160" s="125"/>
      <c r="EU160" s="125"/>
      <c r="EV160" s="125"/>
      <c r="EW160" s="125"/>
      <c r="EX160" s="125"/>
      <c r="EY160" s="125"/>
      <c r="EZ160" s="125"/>
      <c r="FA160" s="125"/>
      <c r="FB160" s="125"/>
      <c r="FC160" s="125"/>
      <c r="FD160" s="125"/>
      <c r="FE160" s="125"/>
      <c r="FF160" s="125"/>
      <c r="FG160" s="125"/>
      <c r="FH160" s="125"/>
      <c r="FI160" s="125"/>
      <c r="FJ160" s="125"/>
      <c r="FK160" s="125"/>
      <c r="FL160" s="125"/>
      <c r="FM160" s="125"/>
      <c r="FN160" s="125"/>
      <c r="FO160" s="125"/>
      <c r="FP160" s="125"/>
      <c r="FQ160" s="125"/>
      <c r="FR160" s="125"/>
      <c r="FS160" s="125"/>
      <c r="FT160" s="125"/>
      <c r="FU160" s="125"/>
      <c r="FV160" s="125"/>
      <c r="FW160" s="125"/>
      <c r="FX160" s="125"/>
      <c r="FY160" s="125"/>
      <c r="FZ160" s="125"/>
      <c r="GA160" s="125"/>
      <c r="GB160" s="125"/>
      <c r="GC160" s="125"/>
      <c r="GD160" s="125"/>
      <c r="GE160" s="125"/>
      <c r="GF160" s="125"/>
      <c r="GG160" s="125"/>
      <c r="GH160" s="125"/>
      <c r="GI160" s="125"/>
      <c r="GJ160" s="125"/>
      <c r="GK160" s="125"/>
      <c r="GL160" s="125"/>
      <c r="GM160" s="125"/>
      <c r="GN160" s="125"/>
      <c r="GO160" s="125"/>
      <c r="GP160" s="125"/>
      <c r="GQ160" s="125"/>
      <c r="GR160" s="125"/>
      <c r="GS160" s="125"/>
      <c r="GT160" s="125"/>
      <c r="GU160" s="125"/>
      <c r="GV160" s="125"/>
      <c r="GW160" s="125"/>
      <c r="GX160" s="125"/>
      <c r="GY160" s="125"/>
      <c r="GZ160" s="125"/>
      <c r="HA160" s="125"/>
      <c r="HB160" s="125"/>
      <c r="HC160" s="125"/>
      <c r="HD160" s="125"/>
      <c r="HE160" s="125"/>
      <c r="HF160" s="125"/>
      <c r="HG160" s="125"/>
      <c r="HH160" s="125"/>
      <c r="HI160" s="125"/>
      <c r="HJ160" s="125"/>
      <c r="HK160" s="125"/>
      <c r="HL160" s="125"/>
      <c r="HM160" s="125"/>
      <c r="HN160" s="125"/>
      <c r="HO160" s="125"/>
      <c r="HP160" s="125"/>
      <c r="HQ160" s="125"/>
      <c r="HR160" s="125"/>
      <c r="HS160" s="125"/>
      <c r="HT160" s="125"/>
      <c r="HU160" s="125"/>
      <c r="HV160" s="125"/>
      <c r="HW160" s="125"/>
      <c r="HX160" s="125"/>
      <c r="HY160" s="125"/>
      <c r="HZ160" s="125"/>
      <c r="IA160" s="125"/>
      <c r="IB160" s="125"/>
      <c r="IC160" s="125"/>
      <c r="ID160" s="125"/>
      <c r="IE160" s="125"/>
      <c r="IF160" s="125"/>
      <c r="IG160" s="125"/>
      <c r="IH160" s="125"/>
      <c r="II160" s="125"/>
      <c r="IJ160" s="125"/>
      <c r="IK160" s="125"/>
      <c r="IL160" s="125"/>
      <c r="IM160" s="125"/>
      <c r="IN160" s="125"/>
      <c r="IO160" s="125"/>
      <c r="IP160" s="125"/>
      <c r="IQ160" s="125"/>
      <c r="IR160" s="125"/>
      <c r="IS160" s="125"/>
      <c r="IT160" s="125"/>
      <c r="IU160" s="125"/>
      <c r="IV160" s="125"/>
    </row>
    <row r="161" spans="1:256" s="8" customFormat="1" ht="117" customHeight="1" x14ac:dyDescent="0.35">
      <c r="A161" s="344" t="s">
        <v>136</v>
      </c>
      <c r="B161" s="345"/>
      <c r="C161" s="345"/>
      <c r="D161" s="345"/>
      <c r="E161" s="345"/>
      <c r="F161" s="34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</row>
    <row r="162" spans="1:256" s="126" customFormat="1" ht="26.25" customHeight="1" x14ac:dyDescent="0.35">
      <c r="A162" s="12"/>
      <c r="B162" s="12"/>
      <c r="C162" s="11" t="s">
        <v>137</v>
      </c>
      <c r="D162" s="11" t="s">
        <v>9</v>
      </c>
      <c r="E162" s="13">
        <v>5700000</v>
      </c>
      <c r="F162" s="14" t="s">
        <v>7</v>
      </c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5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  <c r="CW162" s="125"/>
      <c r="CX162" s="125"/>
      <c r="CY162" s="125"/>
      <c r="CZ162" s="125"/>
      <c r="DA162" s="125"/>
      <c r="DB162" s="125"/>
      <c r="DC162" s="125"/>
      <c r="DD162" s="125"/>
      <c r="DE162" s="125"/>
      <c r="DF162" s="125"/>
      <c r="DG162" s="125"/>
      <c r="DH162" s="125"/>
      <c r="DI162" s="125"/>
      <c r="DJ162" s="125"/>
      <c r="DK162" s="125"/>
      <c r="DL162" s="125"/>
      <c r="DM162" s="125"/>
      <c r="DN162" s="125"/>
      <c r="DO162" s="125"/>
      <c r="DP162" s="125"/>
      <c r="DQ162" s="125"/>
      <c r="DR162" s="125"/>
      <c r="DS162" s="125"/>
      <c r="DT162" s="125"/>
      <c r="DU162" s="125"/>
      <c r="DV162" s="125"/>
      <c r="DW162" s="125"/>
      <c r="DX162" s="125"/>
      <c r="DY162" s="125"/>
      <c r="DZ162" s="125"/>
      <c r="EA162" s="125"/>
      <c r="EB162" s="125"/>
      <c r="EC162" s="125"/>
      <c r="ED162" s="125"/>
      <c r="EE162" s="125"/>
      <c r="EF162" s="125"/>
      <c r="EG162" s="125"/>
      <c r="EH162" s="125"/>
      <c r="EI162" s="125"/>
      <c r="EJ162" s="125"/>
      <c r="EK162" s="125"/>
      <c r="EL162" s="125"/>
      <c r="EM162" s="125"/>
      <c r="EN162" s="125"/>
      <c r="EO162" s="125"/>
      <c r="EP162" s="125"/>
      <c r="EQ162" s="125"/>
      <c r="ER162" s="125"/>
      <c r="ES162" s="125"/>
      <c r="ET162" s="125"/>
      <c r="EU162" s="125"/>
      <c r="EV162" s="125"/>
      <c r="EW162" s="125"/>
      <c r="EX162" s="125"/>
      <c r="EY162" s="125"/>
      <c r="EZ162" s="125"/>
      <c r="FA162" s="125"/>
      <c r="FB162" s="125"/>
      <c r="FC162" s="125"/>
      <c r="FD162" s="125"/>
      <c r="FE162" s="125"/>
      <c r="FF162" s="125"/>
      <c r="FG162" s="125"/>
      <c r="FH162" s="125"/>
      <c r="FI162" s="125"/>
      <c r="FJ162" s="125"/>
      <c r="FK162" s="125"/>
      <c r="FL162" s="125"/>
      <c r="FM162" s="125"/>
      <c r="FN162" s="125"/>
      <c r="FO162" s="125"/>
      <c r="FP162" s="125"/>
      <c r="FQ162" s="125"/>
      <c r="FR162" s="125"/>
      <c r="FS162" s="125"/>
      <c r="FT162" s="125"/>
      <c r="FU162" s="125"/>
      <c r="FV162" s="125"/>
      <c r="FW162" s="125"/>
      <c r="FX162" s="125"/>
      <c r="FY162" s="125"/>
      <c r="FZ162" s="125"/>
      <c r="GA162" s="125"/>
      <c r="GB162" s="125"/>
      <c r="GC162" s="125"/>
      <c r="GD162" s="125"/>
      <c r="GE162" s="125"/>
      <c r="GF162" s="125"/>
      <c r="GG162" s="125"/>
      <c r="GH162" s="125"/>
      <c r="GI162" s="125"/>
      <c r="GJ162" s="125"/>
      <c r="GK162" s="125"/>
      <c r="GL162" s="125"/>
      <c r="GM162" s="125"/>
      <c r="GN162" s="125"/>
      <c r="GO162" s="125"/>
      <c r="GP162" s="125"/>
      <c r="GQ162" s="125"/>
      <c r="GR162" s="125"/>
      <c r="GS162" s="125"/>
      <c r="GT162" s="125"/>
      <c r="GU162" s="125"/>
      <c r="GV162" s="125"/>
      <c r="GW162" s="125"/>
      <c r="GX162" s="125"/>
      <c r="GY162" s="125"/>
      <c r="GZ162" s="125"/>
      <c r="HA162" s="125"/>
      <c r="HB162" s="125"/>
      <c r="HC162" s="125"/>
      <c r="HD162" s="125"/>
      <c r="HE162" s="125"/>
      <c r="HF162" s="125"/>
      <c r="HG162" s="125"/>
      <c r="HH162" s="125"/>
      <c r="HI162" s="125"/>
      <c r="HJ162" s="125"/>
      <c r="HK162" s="125"/>
      <c r="HL162" s="125"/>
      <c r="HM162" s="125"/>
      <c r="HN162" s="125"/>
      <c r="HO162" s="125"/>
      <c r="HP162" s="125"/>
      <c r="HQ162" s="125"/>
      <c r="HR162" s="125"/>
      <c r="HS162" s="125"/>
      <c r="HT162" s="125"/>
      <c r="HU162" s="125"/>
      <c r="HV162" s="125"/>
      <c r="HW162" s="125"/>
      <c r="HX162" s="125"/>
      <c r="HY162" s="125"/>
      <c r="HZ162" s="125"/>
      <c r="IA162" s="125"/>
      <c r="IB162" s="125"/>
      <c r="IC162" s="125"/>
      <c r="ID162" s="125"/>
      <c r="IE162" s="125"/>
      <c r="IF162" s="125"/>
      <c r="IG162" s="125"/>
      <c r="IH162" s="125"/>
      <c r="II162" s="125"/>
      <c r="IJ162" s="125"/>
      <c r="IK162" s="125"/>
      <c r="IL162" s="125"/>
      <c r="IM162" s="125"/>
      <c r="IN162" s="125"/>
      <c r="IO162" s="125"/>
      <c r="IP162" s="125"/>
      <c r="IQ162" s="125"/>
      <c r="IR162" s="125"/>
      <c r="IS162" s="125"/>
      <c r="IT162" s="125"/>
      <c r="IU162" s="125"/>
      <c r="IV162" s="125"/>
    </row>
    <row r="163" spans="1:256" s="8" customFormat="1" ht="78" customHeight="1" x14ac:dyDescent="0.35">
      <c r="A163" s="344" t="s">
        <v>138</v>
      </c>
      <c r="B163" s="345"/>
      <c r="C163" s="345"/>
      <c r="D163" s="345"/>
      <c r="E163" s="345"/>
      <c r="F163" s="34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</row>
    <row r="164" spans="1:256" s="126" customFormat="1" ht="21" customHeight="1" x14ac:dyDescent="0.35">
      <c r="A164" s="12"/>
      <c r="B164" s="12"/>
      <c r="C164" s="11" t="s">
        <v>139</v>
      </c>
      <c r="D164" s="11" t="s">
        <v>9</v>
      </c>
      <c r="E164" s="13">
        <v>9500000</v>
      </c>
      <c r="F164" s="14" t="s">
        <v>7</v>
      </c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DI164" s="125"/>
      <c r="DJ164" s="125"/>
      <c r="DK164" s="125"/>
      <c r="DL164" s="125"/>
      <c r="DM164" s="125"/>
      <c r="DN164" s="125"/>
      <c r="DO164" s="125"/>
      <c r="DP164" s="125"/>
      <c r="DQ164" s="125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  <c r="EX164" s="125"/>
      <c r="EY164" s="125"/>
      <c r="EZ164" s="125"/>
      <c r="FA164" s="125"/>
      <c r="FB164" s="125"/>
      <c r="FC164" s="125"/>
      <c r="FD164" s="125"/>
      <c r="FE164" s="125"/>
      <c r="FF164" s="125"/>
      <c r="FG164" s="125"/>
      <c r="FH164" s="125"/>
      <c r="FI164" s="125"/>
      <c r="FJ164" s="125"/>
      <c r="FK164" s="125"/>
      <c r="FL164" s="125"/>
      <c r="FM164" s="125"/>
      <c r="FN164" s="125"/>
      <c r="FO164" s="125"/>
      <c r="FP164" s="125"/>
      <c r="FQ164" s="125"/>
      <c r="FR164" s="125"/>
      <c r="FS164" s="125"/>
      <c r="FT164" s="125"/>
      <c r="FU164" s="125"/>
      <c r="FV164" s="125"/>
      <c r="FW164" s="125"/>
      <c r="FX164" s="125"/>
      <c r="FY164" s="125"/>
      <c r="FZ164" s="125"/>
      <c r="GA164" s="125"/>
      <c r="GB164" s="125"/>
      <c r="GC164" s="125"/>
      <c r="GD164" s="125"/>
      <c r="GE164" s="125"/>
      <c r="GF164" s="125"/>
      <c r="GG164" s="125"/>
      <c r="GH164" s="125"/>
      <c r="GI164" s="125"/>
      <c r="GJ164" s="125"/>
      <c r="GK164" s="125"/>
      <c r="GL164" s="125"/>
      <c r="GM164" s="125"/>
      <c r="GN164" s="125"/>
      <c r="GO164" s="125"/>
      <c r="GP164" s="125"/>
      <c r="GQ164" s="125"/>
      <c r="GR164" s="125"/>
      <c r="GS164" s="125"/>
      <c r="GT164" s="125"/>
      <c r="GU164" s="125"/>
      <c r="GV164" s="125"/>
      <c r="GW164" s="125"/>
      <c r="GX164" s="125"/>
      <c r="GY164" s="125"/>
      <c r="GZ164" s="125"/>
      <c r="HA164" s="125"/>
      <c r="HB164" s="125"/>
      <c r="HC164" s="125"/>
      <c r="HD164" s="125"/>
      <c r="HE164" s="125"/>
      <c r="HF164" s="125"/>
      <c r="HG164" s="125"/>
      <c r="HH164" s="125"/>
      <c r="HI164" s="125"/>
      <c r="HJ164" s="125"/>
      <c r="HK164" s="125"/>
      <c r="HL164" s="125"/>
      <c r="HM164" s="125"/>
      <c r="HN164" s="125"/>
      <c r="HO164" s="125"/>
      <c r="HP164" s="125"/>
      <c r="HQ164" s="125"/>
      <c r="HR164" s="125"/>
      <c r="HS164" s="125"/>
      <c r="HT164" s="125"/>
      <c r="HU164" s="125"/>
      <c r="HV164" s="125"/>
      <c r="HW164" s="125"/>
      <c r="HX164" s="125"/>
      <c r="HY164" s="125"/>
      <c r="HZ164" s="125"/>
      <c r="IA164" s="125"/>
      <c r="IB164" s="125"/>
      <c r="IC164" s="125"/>
      <c r="ID164" s="125"/>
      <c r="IE164" s="125"/>
      <c r="IF164" s="125"/>
      <c r="IG164" s="125"/>
      <c r="IH164" s="125"/>
      <c r="II164" s="125"/>
      <c r="IJ164" s="125"/>
      <c r="IK164" s="125"/>
      <c r="IL164" s="125"/>
      <c r="IM164" s="125"/>
      <c r="IN164" s="125"/>
      <c r="IO164" s="125"/>
      <c r="IP164" s="125"/>
      <c r="IQ164" s="125"/>
      <c r="IR164" s="125"/>
      <c r="IS164" s="125"/>
      <c r="IT164" s="125"/>
      <c r="IU164" s="125"/>
      <c r="IV164" s="125"/>
    </row>
    <row r="165" spans="1:256" s="8" customFormat="1" ht="94.5" customHeight="1" x14ac:dyDescent="0.35">
      <c r="A165" s="344" t="s">
        <v>319</v>
      </c>
      <c r="B165" s="345"/>
      <c r="C165" s="345"/>
      <c r="D165" s="345"/>
      <c r="E165" s="345"/>
      <c r="F165" s="34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</row>
    <row r="166" spans="1:256" s="8" customFormat="1" ht="23.45" customHeight="1" x14ac:dyDescent="0.35">
      <c r="A166" s="118"/>
      <c r="B166" s="118"/>
      <c r="C166" s="118"/>
      <c r="D166" s="118"/>
      <c r="E166" s="17"/>
      <c r="F166" s="1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</row>
    <row r="167" spans="1:256" ht="23.45" customHeight="1" x14ac:dyDescent="0.3">
      <c r="A167" s="352"/>
      <c r="B167" s="352"/>
      <c r="C167" s="352"/>
      <c r="D167" s="352"/>
      <c r="E167" s="352"/>
      <c r="F167" s="352"/>
    </row>
    <row r="168" spans="1:256" ht="23.45" customHeight="1" x14ac:dyDescent="0.35">
      <c r="A168" s="10"/>
      <c r="B168" s="10"/>
      <c r="C168" s="10"/>
      <c r="D168" s="10"/>
      <c r="E168" s="10"/>
      <c r="F168" s="15"/>
    </row>
  </sheetData>
  <mergeCells count="63">
    <mergeCell ref="A1:F1"/>
    <mergeCell ref="A55:F55"/>
    <mergeCell ref="A29:F29"/>
    <mergeCell ref="A121:F121"/>
    <mergeCell ref="A16:F16"/>
    <mergeCell ref="A14:F14"/>
    <mergeCell ref="A6:F6"/>
    <mergeCell ref="A87:F87"/>
    <mergeCell ref="A35:F35"/>
    <mergeCell ref="A65:F65"/>
    <mergeCell ref="A7:F7"/>
    <mergeCell ref="A19:F19"/>
    <mergeCell ref="B15:C15"/>
    <mergeCell ref="A3:F3"/>
    <mergeCell ref="A2:F2"/>
    <mergeCell ref="A69:F69"/>
    <mergeCell ref="A11:F12"/>
    <mergeCell ref="B26:C26"/>
    <mergeCell ref="A57:F57"/>
    <mergeCell ref="A167:F167"/>
    <mergeCell ref="A4:F4"/>
    <mergeCell ref="A83:F83"/>
    <mergeCell ref="A59:F59"/>
    <mergeCell ref="A165:F165"/>
    <mergeCell ref="A111:F111"/>
    <mergeCell ref="A163:F163"/>
    <mergeCell ref="A5:F5"/>
    <mergeCell ref="A113:F113"/>
    <mergeCell ref="A130:F130"/>
    <mergeCell ref="A53:F53"/>
    <mergeCell ref="A71:F71"/>
    <mergeCell ref="A67:F67"/>
    <mergeCell ref="A39:F39"/>
    <mergeCell ref="A95:F95"/>
    <mergeCell ref="A47:F47"/>
    <mergeCell ref="A37:F37"/>
    <mergeCell ref="A31:F31"/>
    <mergeCell ref="A49:F49"/>
    <mergeCell ref="A80:F80"/>
    <mergeCell ref="A89:F89"/>
    <mergeCell ref="A90:F90"/>
    <mergeCell ref="A137:F137"/>
    <mergeCell ref="A105:F105"/>
    <mergeCell ref="A42:F42"/>
    <mergeCell ref="A148:F148"/>
    <mergeCell ref="A147:F147"/>
    <mergeCell ref="A97:F97"/>
    <mergeCell ref="A161:F161"/>
    <mergeCell ref="A142:F142"/>
    <mergeCell ref="A51:F51"/>
    <mergeCell ref="C146:D146"/>
    <mergeCell ref="C145:F145"/>
    <mergeCell ref="A139:F139"/>
    <mergeCell ref="A102:F102"/>
    <mergeCell ref="A100:F100"/>
    <mergeCell ref="A149:F149"/>
    <mergeCell ref="A91:F91"/>
    <mergeCell ref="A78:F78"/>
    <mergeCell ref="A76:F76"/>
    <mergeCell ref="A73:F73"/>
    <mergeCell ref="A138:F138"/>
    <mergeCell ref="A117:F117"/>
    <mergeCell ref="A92:F92"/>
  </mergeCells>
  <pageMargins left="0.98425196850393704" right="0.59055118110236227" top="0.78740157480314965" bottom="0.59055118110236227" header="0.51181102362204722" footer="0.51181102362204722"/>
  <pageSetup paperSize="9" firstPageNumber="475" orientation="portrait" useFirstPageNumber="1" r:id="rId1"/>
  <headerFooter>
    <oddHeader>&amp;C&amp;16&amp;K000000-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8"/>
  <sheetViews>
    <sheetView showGridLines="0" topLeftCell="A73" zoomScale="140" zoomScaleNormal="140" workbookViewId="0">
      <selection activeCell="F115" sqref="F115"/>
    </sheetView>
  </sheetViews>
  <sheetFormatPr defaultColWidth="9" defaultRowHeight="24" customHeight="1" x14ac:dyDescent="0.3"/>
  <cols>
    <col min="1" max="1" width="26.85546875" style="1" customWidth="1"/>
    <col min="2" max="2" width="8.42578125" style="5" customWidth="1"/>
    <col min="3" max="3" width="16.85546875" style="1" customWidth="1"/>
    <col min="4" max="4" width="14.5703125" style="1" customWidth="1"/>
    <col min="5" max="5" width="3" style="1" customWidth="1"/>
    <col min="6" max="6" width="13.85546875" style="1" customWidth="1"/>
    <col min="7" max="7" width="14.5703125" style="1" customWidth="1"/>
    <col min="8" max="8" width="5.42578125" style="1" customWidth="1"/>
    <col min="9" max="256" width="9" style="1" customWidth="1"/>
    <col min="257" max="16384" width="9" style="2"/>
  </cols>
  <sheetData>
    <row r="1" spans="1:256" s="6" customFormat="1" ht="23.45" customHeight="1" x14ac:dyDescent="0.35">
      <c r="A1" s="363" t="s">
        <v>329</v>
      </c>
      <c r="B1" s="364"/>
      <c r="C1" s="364"/>
      <c r="D1" s="364"/>
      <c r="E1" s="364"/>
      <c r="F1" s="364"/>
      <c r="G1" s="364"/>
      <c r="H1" s="36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6" customFormat="1" ht="26.45" customHeight="1" x14ac:dyDescent="0.35">
      <c r="A2" s="9"/>
      <c r="B2" s="9"/>
      <c r="C2" s="9"/>
      <c r="D2" s="9"/>
      <c r="E2" s="9"/>
      <c r="F2" s="9"/>
      <c r="G2" s="9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ht="26.45" customHeight="1" x14ac:dyDescent="0.35">
      <c r="A3" s="22"/>
      <c r="B3" s="22"/>
      <c r="C3" s="21" t="s">
        <v>141</v>
      </c>
      <c r="D3" s="22"/>
      <c r="E3" s="22"/>
      <c r="F3" s="21" t="s">
        <v>142</v>
      </c>
      <c r="G3" s="22"/>
      <c r="H3" s="1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ht="26.45" customHeight="1" x14ac:dyDescent="0.35">
      <c r="A4" s="22"/>
      <c r="B4" s="22"/>
      <c r="C4" s="22"/>
      <c r="D4" s="22"/>
      <c r="E4" s="22"/>
      <c r="F4" s="22"/>
      <c r="G4" s="22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ht="26.45" customHeight="1" x14ac:dyDescent="0.35">
      <c r="A5" s="21" t="s">
        <v>143</v>
      </c>
      <c r="B5" s="22"/>
      <c r="C5" s="22"/>
      <c r="D5" s="23">
        <f>SUM(D7+D9)</f>
        <v>40260100</v>
      </c>
      <c r="E5" s="22"/>
      <c r="F5" s="22"/>
      <c r="G5" s="23">
        <f>SUM(G7+G9)</f>
        <v>30657100</v>
      </c>
      <c r="H5" s="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ht="26.45" customHeight="1" x14ac:dyDescent="0.35">
      <c r="A6" s="22"/>
      <c r="B6" s="22"/>
      <c r="C6" s="22"/>
      <c r="D6" s="22"/>
      <c r="E6" s="22"/>
      <c r="F6" s="22"/>
      <c r="G6" s="22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ht="26.45" customHeight="1" x14ac:dyDescent="0.35">
      <c r="A7" s="21" t="s">
        <v>144</v>
      </c>
      <c r="B7" s="22"/>
      <c r="C7" s="22"/>
      <c r="D7" s="23">
        <v>11887000</v>
      </c>
      <c r="E7" s="22"/>
      <c r="F7" s="22"/>
      <c r="G7" s="23">
        <v>6456000</v>
      </c>
      <c r="H7" s="10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ht="26.45" customHeight="1" x14ac:dyDescent="0.35">
      <c r="A8" s="22"/>
      <c r="B8" s="22"/>
      <c r="C8" s="22"/>
      <c r="D8" s="22"/>
      <c r="E8" s="22"/>
      <c r="F8" s="22"/>
      <c r="G8" s="22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ht="26.45" customHeight="1" x14ac:dyDescent="0.35">
      <c r="A9" s="21" t="s">
        <v>145</v>
      </c>
      <c r="B9" s="22"/>
      <c r="C9" s="22"/>
      <c r="D9" s="23">
        <v>28373100</v>
      </c>
      <c r="E9" s="22"/>
      <c r="F9" s="22"/>
      <c r="G9" s="23">
        <v>24201100</v>
      </c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20.100000000000001" customHeight="1" x14ac:dyDescent="0.3">
      <c r="A10" s="10"/>
      <c r="B10" s="10"/>
      <c r="C10" s="10"/>
      <c r="D10" s="10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ht="20.100000000000001" customHeight="1" x14ac:dyDescent="0.3">
      <c r="A11" s="10"/>
      <c r="B11" s="10"/>
      <c r="C11" s="10"/>
      <c r="D11" s="10"/>
      <c r="E11" s="10"/>
      <c r="F11" s="10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ht="20.100000000000001" customHeight="1" x14ac:dyDescent="0.3">
      <c r="A12" s="10"/>
      <c r="B12" s="10"/>
      <c r="C12" s="10"/>
      <c r="D12" s="10"/>
      <c r="E12" s="10"/>
      <c r="F12" s="10"/>
      <c r="G12" s="10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ht="20.100000000000001" customHeight="1" x14ac:dyDescent="0.3">
      <c r="A13" s="10"/>
      <c r="B13" s="10"/>
      <c r="C13" s="10"/>
      <c r="D13" s="10"/>
      <c r="E13" s="10"/>
      <c r="F13" s="10"/>
      <c r="G13" s="10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ht="20.100000000000001" customHeight="1" x14ac:dyDescent="0.3">
      <c r="A14" s="10"/>
      <c r="B14" s="10"/>
      <c r="C14" s="10"/>
      <c r="D14" s="10"/>
      <c r="E14" s="10"/>
      <c r="F14" s="10"/>
      <c r="G14" s="10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ht="20.100000000000001" customHeight="1" x14ac:dyDescent="0.3">
      <c r="A15" s="10"/>
      <c r="B15" s="10"/>
      <c r="C15" s="10"/>
      <c r="D15" s="10"/>
      <c r="E15" s="10"/>
      <c r="F15" s="10"/>
      <c r="G15" s="10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6" customFormat="1" ht="20.100000000000001" customHeight="1" x14ac:dyDescent="0.3">
      <c r="A16" s="10"/>
      <c r="B16" s="10"/>
      <c r="C16" s="10"/>
      <c r="D16" s="10"/>
      <c r="E16" s="10"/>
      <c r="F16" s="10"/>
      <c r="G16" s="10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6" customFormat="1" ht="20.100000000000001" customHeight="1" x14ac:dyDescent="0.3">
      <c r="A17" s="10"/>
      <c r="B17" s="10"/>
      <c r="C17" s="10"/>
      <c r="D17" s="10"/>
      <c r="E17" s="10"/>
      <c r="F17" s="10"/>
      <c r="G17" s="10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6" customFormat="1" ht="20.100000000000001" customHeight="1" x14ac:dyDescent="0.3">
      <c r="A18" s="10"/>
      <c r="B18" s="10"/>
      <c r="C18" s="10"/>
      <c r="D18" s="10"/>
      <c r="E18" s="10"/>
      <c r="F18" s="10"/>
      <c r="G18" s="10"/>
      <c r="H18" s="1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6" customFormat="1" ht="20.100000000000001" customHeight="1" x14ac:dyDescent="0.3">
      <c r="A19" s="10"/>
      <c r="B19" s="10"/>
      <c r="C19" s="10"/>
      <c r="D19" s="10"/>
      <c r="E19" s="10"/>
      <c r="F19" s="10"/>
      <c r="G19" s="10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6" customFormat="1" ht="20.100000000000001" customHeight="1" x14ac:dyDescent="0.3">
      <c r="A20" s="10"/>
      <c r="B20" s="10"/>
      <c r="C20" s="10"/>
      <c r="D20" s="10"/>
      <c r="E20" s="10"/>
      <c r="F20" s="10"/>
      <c r="G20" s="10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6" customFormat="1" ht="20.100000000000001" customHeight="1" x14ac:dyDescent="0.3">
      <c r="A21" s="10"/>
      <c r="B21" s="10"/>
      <c r="C21" s="10"/>
      <c r="D21" s="10"/>
      <c r="E21" s="10"/>
      <c r="F21" s="10"/>
      <c r="G21" s="10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6" customFormat="1" ht="20.100000000000001" customHeight="1" x14ac:dyDescent="0.3">
      <c r="A22" s="10"/>
      <c r="B22" s="10"/>
      <c r="C22" s="10"/>
      <c r="D22" s="10"/>
      <c r="E22" s="10"/>
      <c r="F22" s="10"/>
      <c r="G22" s="10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6" customFormat="1" ht="20.100000000000001" customHeight="1" x14ac:dyDescent="0.3">
      <c r="A23" s="10"/>
      <c r="B23" s="10"/>
      <c r="C23" s="10"/>
      <c r="D23" s="10"/>
      <c r="E23" s="10"/>
      <c r="F23" s="10"/>
      <c r="G23" s="10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ht="20.100000000000001" customHeight="1" x14ac:dyDescent="0.3">
      <c r="A24" s="10"/>
      <c r="B24" s="10"/>
      <c r="C24" s="10"/>
      <c r="D24" s="10"/>
      <c r="E24" s="10"/>
      <c r="F24" s="10"/>
      <c r="G24" s="10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6" customFormat="1" ht="20.100000000000001" customHeight="1" x14ac:dyDescent="0.3">
      <c r="A25" s="10"/>
      <c r="B25" s="10"/>
      <c r="C25" s="10"/>
      <c r="D25" s="10"/>
      <c r="E25" s="10"/>
      <c r="F25" s="10"/>
      <c r="G25" s="10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6" customFormat="1" ht="20.100000000000001" customHeight="1" x14ac:dyDescent="0.3">
      <c r="A26" s="10"/>
      <c r="B26" s="10"/>
      <c r="C26" s="10"/>
      <c r="D26" s="10"/>
      <c r="E26" s="10"/>
      <c r="F26" s="10"/>
      <c r="G26" s="10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20.100000000000001" customHeight="1" x14ac:dyDescent="0.3">
      <c r="A27" s="10"/>
      <c r="B27" s="10"/>
      <c r="C27" s="10"/>
      <c r="D27" s="10"/>
      <c r="E27" s="10"/>
      <c r="F27" s="10"/>
      <c r="G27" s="10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20.100000000000001" customHeight="1" x14ac:dyDescent="0.3">
      <c r="A28" s="10"/>
      <c r="B28" s="10"/>
      <c r="C28" s="10"/>
      <c r="D28" s="10"/>
      <c r="E28" s="10"/>
      <c r="F28" s="10"/>
      <c r="G28" s="10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20.100000000000001" customHeight="1" x14ac:dyDescent="0.3">
      <c r="A29" s="10"/>
      <c r="B29" s="10"/>
      <c r="C29" s="10"/>
      <c r="D29" s="10"/>
      <c r="E29" s="10"/>
      <c r="F29" s="10"/>
      <c r="G29" s="10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20.100000000000001" customHeight="1" x14ac:dyDescent="0.3">
      <c r="A30" s="10"/>
      <c r="B30" s="10"/>
      <c r="C30" s="10"/>
      <c r="D30" s="10"/>
      <c r="E30" s="10"/>
      <c r="F30" s="10"/>
      <c r="G30" s="10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20.100000000000001" customHeight="1" x14ac:dyDescent="0.3">
      <c r="A31" s="10"/>
      <c r="B31" s="10"/>
      <c r="C31" s="10"/>
      <c r="D31" s="10"/>
      <c r="E31" s="10"/>
      <c r="F31" s="10"/>
      <c r="G31" s="10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20.100000000000001" customHeight="1" x14ac:dyDescent="0.3">
      <c r="A32" s="10"/>
      <c r="B32" s="10"/>
      <c r="C32" s="10"/>
      <c r="D32" s="10"/>
      <c r="E32" s="10"/>
      <c r="F32" s="10"/>
      <c r="G32" s="10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20.100000000000001" customHeight="1" x14ac:dyDescent="0.3">
      <c r="A33" s="10"/>
      <c r="B33" s="10"/>
      <c r="C33" s="10"/>
      <c r="D33" s="10"/>
      <c r="E33" s="10"/>
      <c r="F33" s="10"/>
      <c r="G33" s="10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20.100000000000001" customHeight="1" x14ac:dyDescent="0.3">
      <c r="A34" s="10"/>
      <c r="B34" s="10"/>
      <c r="C34" s="10"/>
      <c r="D34" s="10"/>
      <c r="E34" s="10"/>
      <c r="F34" s="10"/>
      <c r="G34" s="10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20.100000000000001" customHeight="1" x14ac:dyDescent="0.3">
      <c r="A35" s="10"/>
      <c r="B35" s="10"/>
      <c r="C35" s="10"/>
      <c r="D35" s="10"/>
      <c r="E35" s="10"/>
      <c r="F35" s="10"/>
      <c r="G35" s="10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 ht="20.100000000000001" customHeight="1" x14ac:dyDescent="0.3">
      <c r="A36" s="10"/>
      <c r="B36" s="10"/>
      <c r="C36" s="10"/>
      <c r="D36" s="10"/>
      <c r="E36" s="10"/>
      <c r="F36" s="10"/>
      <c r="G36" s="10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6" customFormat="1" ht="20.100000000000001" customHeight="1" x14ac:dyDescent="0.3">
      <c r="A37" s="10"/>
      <c r="B37" s="10"/>
      <c r="C37" s="10"/>
      <c r="D37" s="10"/>
      <c r="E37" s="10"/>
      <c r="F37" s="10"/>
      <c r="G37" s="10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6" customFormat="1" ht="20.100000000000001" customHeight="1" x14ac:dyDescent="0.3">
      <c r="A38" s="10"/>
      <c r="B38" s="10"/>
      <c r="C38" s="10"/>
      <c r="D38" s="10"/>
      <c r="E38" s="10"/>
      <c r="F38" s="10"/>
      <c r="G38" s="10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6" customFormat="1" ht="20.100000000000001" customHeight="1" x14ac:dyDescent="0.3">
      <c r="A39" s="10"/>
      <c r="B39" s="10"/>
      <c r="C39" s="10"/>
      <c r="D39" s="10"/>
      <c r="E39" s="10"/>
      <c r="F39" s="10"/>
      <c r="G39" s="10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6" customFormat="1" ht="20.100000000000001" customHeight="1" x14ac:dyDescent="0.3">
      <c r="A40" s="10"/>
      <c r="B40" s="10"/>
      <c r="C40" s="10"/>
      <c r="D40" s="10"/>
      <c r="E40" s="10"/>
      <c r="F40" s="10"/>
      <c r="G40" s="10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6" customFormat="1" ht="23.45" customHeight="1" x14ac:dyDescent="0.35">
      <c r="A41" s="363" t="s">
        <v>336</v>
      </c>
      <c r="B41" s="364"/>
      <c r="C41" s="364"/>
      <c r="D41" s="364"/>
      <c r="E41" s="364"/>
      <c r="F41" s="364"/>
      <c r="G41" s="364"/>
      <c r="H41" s="3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6" customFormat="1" ht="29.45" customHeight="1" x14ac:dyDescent="0.4">
      <c r="A42" s="340" t="s">
        <v>305</v>
      </c>
      <c r="B42" s="341"/>
      <c r="C42" s="341"/>
      <c r="D42" s="341"/>
      <c r="E42" s="341"/>
      <c r="F42" s="341"/>
      <c r="G42" s="341"/>
      <c r="H42" s="34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6" customFormat="1" ht="23.45" customHeight="1" x14ac:dyDescent="0.35">
      <c r="A43" s="363" t="s">
        <v>146</v>
      </c>
      <c r="B43" s="364"/>
      <c r="C43" s="364"/>
      <c r="D43" s="364"/>
      <c r="E43" s="364"/>
      <c r="F43" s="364"/>
      <c r="G43" s="364"/>
      <c r="H43" s="36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ht="20.100000000000001" customHeight="1" x14ac:dyDescent="0.3">
      <c r="A44" s="10"/>
      <c r="B44" s="83"/>
      <c r="C44" s="83"/>
      <c r="D44" s="83"/>
      <c r="E44" s="83"/>
      <c r="F44" s="83"/>
      <c r="G44" s="83"/>
      <c r="H44" s="10"/>
    </row>
    <row r="45" spans="1:256" ht="23.45" customHeight="1" x14ac:dyDescent="0.35">
      <c r="A45" s="150"/>
      <c r="B45" s="132"/>
      <c r="C45" s="133" t="s">
        <v>147</v>
      </c>
      <c r="D45" s="358" t="s">
        <v>148</v>
      </c>
      <c r="E45" s="359"/>
      <c r="F45" s="359"/>
      <c r="G45" s="360"/>
      <c r="H45" s="163" t="s">
        <v>149</v>
      </c>
    </row>
    <row r="46" spans="1:256" ht="23.45" customHeight="1" x14ac:dyDescent="0.35">
      <c r="A46" s="119" t="s">
        <v>150</v>
      </c>
      <c r="B46" s="134"/>
      <c r="C46" s="135" t="s">
        <v>320</v>
      </c>
      <c r="D46" s="361" t="s">
        <v>321</v>
      </c>
      <c r="E46" s="136" t="s">
        <v>151</v>
      </c>
      <c r="F46" s="136" t="s">
        <v>152</v>
      </c>
      <c r="G46" s="356" t="s">
        <v>322</v>
      </c>
      <c r="H46" s="164" t="s">
        <v>140</v>
      </c>
    </row>
    <row r="47" spans="1:256" ht="23.45" customHeight="1" x14ac:dyDescent="0.35">
      <c r="A47" s="149"/>
      <c r="B47" s="137"/>
      <c r="C47" s="138"/>
      <c r="D47" s="362"/>
      <c r="E47" s="139" t="s">
        <v>153</v>
      </c>
      <c r="F47" s="110" t="s">
        <v>154</v>
      </c>
      <c r="G47" s="357"/>
      <c r="H47" s="165"/>
    </row>
    <row r="48" spans="1:256" s="4" customFormat="1" ht="23.45" customHeight="1" x14ac:dyDescent="0.35">
      <c r="A48" s="151" t="s">
        <v>306</v>
      </c>
      <c r="B48" s="84" t="s">
        <v>6</v>
      </c>
      <c r="C48" s="32">
        <f>SUM(C49:C52)</f>
        <v>24211381.800000001</v>
      </c>
      <c r="D48" s="33">
        <f>SUM(D49:D52)</f>
        <v>33001500</v>
      </c>
      <c r="E48" s="34" t="s">
        <v>153</v>
      </c>
      <c r="F48" s="35">
        <f>G48-D48</f>
        <v>-5497500</v>
      </c>
      <c r="G48" s="158">
        <f>SUM(G49:G52)</f>
        <v>27504000</v>
      </c>
      <c r="H48" s="16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4" customFormat="1" ht="23.45" customHeight="1" x14ac:dyDescent="0.35">
      <c r="A49" s="152" t="s">
        <v>155</v>
      </c>
      <c r="B49" s="140"/>
      <c r="C49" s="141">
        <v>22228882.75</v>
      </c>
      <c r="D49" s="142">
        <v>30000000</v>
      </c>
      <c r="E49" s="34" t="s">
        <v>153</v>
      </c>
      <c r="F49" s="36">
        <f>G49-D49</f>
        <v>-5000000</v>
      </c>
      <c r="G49" s="159">
        <v>25000000</v>
      </c>
      <c r="H49" s="16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4" customFormat="1" ht="23.45" customHeight="1" x14ac:dyDescent="0.35">
      <c r="A50" s="152" t="s">
        <v>156</v>
      </c>
      <c r="B50" s="140"/>
      <c r="C50" s="141">
        <v>34.049999999999997</v>
      </c>
      <c r="D50" s="142">
        <v>500</v>
      </c>
      <c r="E50" s="37" t="s">
        <v>151</v>
      </c>
      <c r="F50" s="36">
        <f>G50-D50</f>
        <v>2500</v>
      </c>
      <c r="G50" s="159">
        <v>3000</v>
      </c>
      <c r="H50" s="16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4" customFormat="1" ht="23.45" customHeight="1" x14ac:dyDescent="0.35">
      <c r="A51" s="152" t="s">
        <v>157</v>
      </c>
      <c r="B51" s="140"/>
      <c r="C51" s="38">
        <v>1981985</v>
      </c>
      <c r="D51" s="142">
        <v>3000000</v>
      </c>
      <c r="E51" s="34" t="s">
        <v>153</v>
      </c>
      <c r="F51" s="36">
        <f>G51-D51</f>
        <v>-500000</v>
      </c>
      <c r="G51" s="159">
        <v>2500000</v>
      </c>
      <c r="H51" s="16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4" customFormat="1" ht="23.45" customHeight="1" x14ac:dyDescent="0.35">
      <c r="A52" s="152" t="s">
        <v>158</v>
      </c>
      <c r="B52" s="140"/>
      <c r="C52" s="38">
        <v>480</v>
      </c>
      <c r="D52" s="142">
        <v>1000</v>
      </c>
      <c r="E52" s="142"/>
      <c r="F52" s="39"/>
      <c r="G52" s="159">
        <v>1000</v>
      </c>
      <c r="H52" s="16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4" customFormat="1" ht="23.45" customHeight="1" x14ac:dyDescent="0.35">
      <c r="A53" s="153"/>
      <c r="B53" s="140"/>
      <c r="C53" s="143"/>
      <c r="D53" s="142"/>
      <c r="E53" s="142"/>
      <c r="F53" s="142"/>
      <c r="G53" s="159"/>
      <c r="H53" s="16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4" customFormat="1" ht="23.45" customHeight="1" x14ac:dyDescent="0.35">
      <c r="A54" s="154" t="s">
        <v>307</v>
      </c>
      <c r="B54" s="85" t="s">
        <v>6</v>
      </c>
      <c r="C54" s="40">
        <f>SUM(C56:C58)</f>
        <v>19130983.140000001</v>
      </c>
      <c r="D54" s="39">
        <f>SUM(D56:D58)</f>
        <v>23000000</v>
      </c>
      <c r="E54" s="34" t="s">
        <v>153</v>
      </c>
      <c r="F54" s="36">
        <f>G54-D54</f>
        <v>-4000000</v>
      </c>
      <c r="G54" s="160">
        <f>SUM(G56:G58)</f>
        <v>19000000</v>
      </c>
      <c r="H54" s="16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4" customFormat="1" ht="23.45" customHeight="1" x14ac:dyDescent="0.35">
      <c r="A55" s="152" t="s">
        <v>159</v>
      </c>
      <c r="B55" s="144" t="s">
        <v>160</v>
      </c>
      <c r="C55" s="143"/>
      <c r="D55" s="142"/>
      <c r="E55" s="142"/>
      <c r="F55" s="142"/>
      <c r="G55" s="159"/>
      <c r="H55" s="16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4" customFormat="1" ht="23.45" customHeight="1" x14ac:dyDescent="0.35">
      <c r="A56" s="152" t="s">
        <v>301</v>
      </c>
      <c r="B56" s="140"/>
      <c r="C56" s="141">
        <v>3826196.63</v>
      </c>
      <c r="D56" s="142">
        <v>4600000</v>
      </c>
      <c r="E56" s="34" t="s">
        <v>153</v>
      </c>
      <c r="F56" s="36">
        <f>G56-D56</f>
        <v>-800000</v>
      </c>
      <c r="G56" s="159">
        <v>3800000</v>
      </c>
      <c r="H56" s="16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4" customFormat="1" ht="23.45" customHeight="1" x14ac:dyDescent="0.35">
      <c r="A57" s="152" t="s">
        <v>302</v>
      </c>
      <c r="B57" s="140"/>
      <c r="C57" s="141">
        <v>5739294.9400000004</v>
      </c>
      <c r="D57" s="142">
        <v>6900000</v>
      </c>
      <c r="E57" s="34" t="s">
        <v>153</v>
      </c>
      <c r="F57" s="36">
        <f>G57-D57</f>
        <v>-1200000</v>
      </c>
      <c r="G57" s="159">
        <v>5700000</v>
      </c>
      <c r="H57" s="16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4" customFormat="1" ht="23.45" customHeight="1" x14ac:dyDescent="0.35">
      <c r="A58" s="152" t="s">
        <v>303</v>
      </c>
      <c r="B58" s="140"/>
      <c r="C58" s="141">
        <v>9565491.5700000003</v>
      </c>
      <c r="D58" s="142">
        <v>11500000</v>
      </c>
      <c r="E58" s="34" t="s">
        <v>153</v>
      </c>
      <c r="F58" s="36">
        <f>G58-D58</f>
        <v>-2000000</v>
      </c>
      <c r="G58" s="159">
        <v>9500000</v>
      </c>
      <c r="H58" s="16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4" customFormat="1" ht="20.100000000000001" customHeight="1" x14ac:dyDescent="0.35">
      <c r="A59" s="153"/>
      <c r="B59" s="140"/>
      <c r="C59" s="143"/>
      <c r="D59" s="143"/>
      <c r="E59" s="143"/>
      <c r="F59" s="143"/>
      <c r="G59" s="161"/>
      <c r="H59" s="16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4" customFormat="1" ht="20.100000000000001" customHeight="1" x14ac:dyDescent="0.35">
      <c r="A60" s="153"/>
      <c r="B60" s="140"/>
      <c r="C60" s="143"/>
      <c r="D60" s="143"/>
      <c r="E60" s="143"/>
      <c r="F60" s="143"/>
      <c r="G60" s="161"/>
      <c r="H60" s="16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4" customFormat="1" ht="20.100000000000001" customHeight="1" x14ac:dyDescent="0.35">
      <c r="A61" s="153"/>
      <c r="B61" s="140"/>
      <c r="C61" s="143"/>
      <c r="D61" s="143"/>
      <c r="E61" s="143"/>
      <c r="F61" s="143"/>
      <c r="G61" s="161"/>
      <c r="H61" s="16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4" customFormat="1" ht="20.100000000000001" customHeight="1" x14ac:dyDescent="0.35">
      <c r="A62" s="153"/>
      <c r="B62" s="140"/>
      <c r="C62" s="143"/>
      <c r="D62" s="143"/>
      <c r="E62" s="143"/>
      <c r="F62" s="143"/>
      <c r="G62" s="161"/>
      <c r="H62" s="16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4" customFormat="1" ht="20.100000000000001" customHeight="1" x14ac:dyDescent="0.35">
      <c r="A63" s="153"/>
      <c r="B63" s="140"/>
      <c r="C63" s="143"/>
      <c r="D63" s="143"/>
      <c r="E63" s="143"/>
      <c r="F63" s="143"/>
      <c r="G63" s="161"/>
      <c r="H63" s="16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4" customFormat="1" ht="20.100000000000001" customHeight="1" x14ac:dyDescent="0.35">
      <c r="A64" s="153"/>
      <c r="B64" s="140"/>
      <c r="C64" s="143"/>
      <c r="D64" s="143"/>
      <c r="E64" s="143"/>
      <c r="F64" s="143"/>
      <c r="G64" s="161"/>
      <c r="H64" s="16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4" customFormat="1" ht="20.100000000000001" customHeight="1" x14ac:dyDescent="0.35">
      <c r="A65" s="153"/>
      <c r="B65" s="140"/>
      <c r="C65" s="143"/>
      <c r="D65" s="143"/>
      <c r="E65" s="143"/>
      <c r="F65" s="143"/>
      <c r="G65" s="161"/>
      <c r="H65" s="16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4" customFormat="1" ht="20.100000000000001" customHeight="1" x14ac:dyDescent="0.35">
      <c r="A66" s="153"/>
      <c r="B66" s="140"/>
      <c r="C66" s="143"/>
      <c r="D66" s="143"/>
      <c r="E66" s="143"/>
      <c r="F66" s="143"/>
      <c r="G66" s="161"/>
      <c r="H66" s="16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4" customFormat="1" ht="20.100000000000001" customHeight="1" x14ac:dyDescent="0.35">
      <c r="A67" s="153"/>
      <c r="B67" s="140"/>
      <c r="C67" s="143"/>
      <c r="D67" s="143"/>
      <c r="E67" s="143"/>
      <c r="F67" s="143"/>
      <c r="G67" s="161"/>
      <c r="H67" s="16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4" customFormat="1" ht="20.100000000000001" customHeight="1" x14ac:dyDescent="0.35">
      <c r="A68" s="153"/>
      <c r="B68" s="140"/>
      <c r="C68" s="143"/>
      <c r="D68" s="143"/>
      <c r="E68" s="143"/>
      <c r="F68" s="143"/>
      <c r="G68" s="161"/>
      <c r="H68" s="16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4" customFormat="1" ht="20.100000000000001" customHeight="1" x14ac:dyDescent="0.35">
      <c r="A69" s="153"/>
      <c r="B69" s="140"/>
      <c r="C69" s="143"/>
      <c r="D69" s="143"/>
      <c r="E69" s="143"/>
      <c r="F69" s="143"/>
      <c r="G69" s="161"/>
      <c r="H69" s="16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4" customFormat="1" ht="20.100000000000001" customHeight="1" x14ac:dyDescent="0.35">
      <c r="A70" s="153"/>
      <c r="B70" s="140"/>
      <c r="C70" s="143"/>
      <c r="D70" s="143"/>
      <c r="E70" s="143"/>
      <c r="F70" s="143"/>
      <c r="G70" s="161"/>
      <c r="H70" s="16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4" customFormat="1" ht="20.100000000000001" customHeight="1" x14ac:dyDescent="0.35">
      <c r="A71" s="153"/>
      <c r="B71" s="140"/>
      <c r="C71" s="143"/>
      <c r="D71" s="143"/>
      <c r="E71" s="143"/>
      <c r="F71" s="143"/>
      <c r="G71" s="161"/>
      <c r="H71" s="16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4" customFormat="1" ht="20.100000000000001" customHeight="1" x14ac:dyDescent="0.35">
      <c r="A72" s="153"/>
      <c r="B72" s="140"/>
      <c r="C72" s="143"/>
      <c r="D72" s="143"/>
      <c r="E72" s="143"/>
      <c r="F72" s="143"/>
      <c r="G72" s="161"/>
      <c r="H72" s="16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4" customFormat="1" ht="20.100000000000001" customHeight="1" x14ac:dyDescent="0.35">
      <c r="A73" s="153"/>
      <c r="B73" s="140"/>
      <c r="C73" s="143"/>
      <c r="D73" s="143"/>
      <c r="E73" s="143"/>
      <c r="F73" s="143"/>
      <c r="G73" s="161"/>
      <c r="H73" s="16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4" customFormat="1" ht="20.100000000000001" customHeight="1" x14ac:dyDescent="0.35">
      <c r="A74" s="153"/>
      <c r="B74" s="140"/>
      <c r="C74" s="143"/>
      <c r="D74" s="143"/>
      <c r="E74" s="143"/>
      <c r="F74" s="143"/>
      <c r="G74" s="161"/>
      <c r="H74" s="16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4" customFormat="1" ht="20.100000000000001" customHeight="1" x14ac:dyDescent="0.35">
      <c r="A75" s="153"/>
      <c r="B75" s="140"/>
      <c r="C75" s="143"/>
      <c r="D75" s="143"/>
      <c r="E75" s="143"/>
      <c r="F75" s="143"/>
      <c r="G75" s="161"/>
      <c r="H75" s="16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4" customFormat="1" ht="20.100000000000001" customHeight="1" x14ac:dyDescent="0.35">
      <c r="A76" s="153"/>
      <c r="B76" s="140"/>
      <c r="C76" s="143"/>
      <c r="D76" s="143"/>
      <c r="E76" s="143"/>
      <c r="F76" s="143"/>
      <c r="G76" s="161"/>
      <c r="H76" s="16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4" customFormat="1" ht="20.100000000000001" customHeight="1" x14ac:dyDescent="0.35">
      <c r="A77" s="155"/>
      <c r="B77" s="156"/>
      <c r="C77" s="145"/>
      <c r="D77" s="145"/>
      <c r="E77" s="145"/>
      <c r="F77" s="145"/>
      <c r="G77" s="162"/>
      <c r="H77" s="16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4" customFormat="1" ht="23.45" customHeight="1" x14ac:dyDescent="0.35">
      <c r="A78" s="240" t="s">
        <v>161</v>
      </c>
      <c r="B78" s="157"/>
      <c r="C78" s="41">
        <f>SUM(C48+C54)</f>
        <v>43342364.939999998</v>
      </c>
      <c r="D78" s="42">
        <f>SUM(D48+D54)</f>
        <v>56001500</v>
      </c>
      <c r="E78" s="43" t="s">
        <v>153</v>
      </c>
      <c r="F78" s="44">
        <f>G78-D78</f>
        <v>-9497500</v>
      </c>
      <c r="G78" s="107">
        <f>SUM(G48+G54)</f>
        <v>46504000</v>
      </c>
      <c r="H78" s="17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4" customFormat="1" ht="23.45" customHeight="1" x14ac:dyDescent="0.35">
      <c r="A79" s="14"/>
      <c r="B79" s="12"/>
      <c r="C79" s="146"/>
      <c r="D79" s="98"/>
      <c r="E79" s="147"/>
      <c r="F79" s="148"/>
      <c r="G79" s="98"/>
      <c r="H79" s="1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8" customFormat="1" ht="23.45" customHeight="1" x14ac:dyDescent="0.35">
      <c r="A80" s="14"/>
      <c r="C80" s="171"/>
      <c r="D80" s="13"/>
      <c r="E80" s="172"/>
      <c r="F80" s="173"/>
      <c r="G80" s="13"/>
      <c r="H80" s="12"/>
      <c r="I80" s="1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ht="23.45" customHeight="1" x14ac:dyDescent="0.35">
      <c r="A81" s="363" t="s">
        <v>332</v>
      </c>
      <c r="B81" s="364"/>
      <c r="C81" s="364"/>
      <c r="D81" s="364"/>
      <c r="E81" s="364"/>
      <c r="F81" s="364"/>
      <c r="G81" s="364"/>
      <c r="H81" s="364"/>
    </row>
    <row r="82" spans="1:256" s="175" customFormat="1" ht="23.45" customHeight="1" x14ac:dyDescent="0.35">
      <c r="A82" s="340" t="s">
        <v>162</v>
      </c>
      <c r="B82" s="341"/>
      <c r="C82" s="341"/>
      <c r="D82" s="341"/>
      <c r="E82" s="341"/>
      <c r="F82" s="341"/>
      <c r="G82" s="341"/>
      <c r="H82" s="341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4"/>
      <c r="FU82" s="174"/>
      <c r="FV82" s="174"/>
      <c r="FW82" s="174"/>
      <c r="FX82" s="174"/>
      <c r="FY82" s="174"/>
      <c r="FZ82" s="174"/>
      <c r="GA82" s="174"/>
      <c r="GB82" s="174"/>
      <c r="GC82" s="174"/>
      <c r="GD82" s="174"/>
      <c r="GE82" s="174"/>
      <c r="GF82" s="174"/>
      <c r="GG82" s="174"/>
      <c r="GH82" s="174"/>
      <c r="GI82" s="174"/>
      <c r="GJ82" s="174"/>
      <c r="GK82" s="174"/>
      <c r="GL82" s="174"/>
      <c r="GM82" s="174"/>
      <c r="GN82" s="174"/>
      <c r="GO82" s="174"/>
      <c r="GP82" s="174"/>
      <c r="GQ82" s="174"/>
      <c r="GR82" s="174"/>
      <c r="GS82" s="174"/>
      <c r="GT82" s="174"/>
      <c r="GU82" s="174"/>
      <c r="GV82" s="174"/>
      <c r="GW82" s="174"/>
      <c r="GX82" s="174"/>
      <c r="GY82" s="174"/>
      <c r="GZ82" s="174"/>
      <c r="HA82" s="174"/>
      <c r="HB82" s="174"/>
      <c r="HC82" s="174"/>
      <c r="HD82" s="174"/>
      <c r="HE82" s="174"/>
      <c r="HF82" s="174"/>
      <c r="HG82" s="174"/>
      <c r="HH82" s="174"/>
      <c r="HI82" s="174"/>
      <c r="HJ82" s="174"/>
      <c r="HK82" s="174"/>
      <c r="HL82" s="174"/>
      <c r="HM82" s="174"/>
      <c r="HN82" s="174"/>
      <c r="HO82" s="174"/>
      <c r="HP82" s="174"/>
      <c r="HQ82" s="174"/>
      <c r="HR82" s="174"/>
      <c r="HS82" s="174"/>
      <c r="HT82" s="174"/>
      <c r="HU82" s="174"/>
      <c r="HV82" s="174"/>
      <c r="HW82" s="174"/>
      <c r="HX82" s="174"/>
      <c r="HY82" s="174"/>
      <c r="HZ82" s="174"/>
      <c r="IA82" s="174"/>
      <c r="IB82" s="174"/>
      <c r="IC82" s="174"/>
      <c r="ID82" s="174"/>
      <c r="IE82" s="174"/>
      <c r="IF82" s="174"/>
      <c r="IG82" s="174"/>
      <c r="IH82" s="174"/>
      <c r="II82" s="174"/>
      <c r="IJ82" s="174"/>
      <c r="IK82" s="174"/>
      <c r="IL82" s="174"/>
      <c r="IM82" s="174"/>
      <c r="IN82" s="174"/>
      <c r="IO82" s="174"/>
      <c r="IP82" s="174"/>
      <c r="IQ82" s="174"/>
      <c r="IR82" s="174"/>
      <c r="IS82" s="174"/>
      <c r="IT82" s="174"/>
      <c r="IU82" s="174"/>
      <c r="IV82" s="174"/>
    </row>
    <row r="83" spans="1:256" ht="23.45" customHeight="1" x14ac:dyDescent="0.35">
      <c r="A83" s="91" t="s">
        <v>163</v>
      </c>
      <c r="B83" s="92"/>
      <c r="C83" s="92"/>
      <c r="D83" s="92"/>
      <c r="E83" s="92"/>
      <c r="F83" s="91" t="s">
        <v>164</v>
      </c>
      <c r="G83" s="92"/>
      <c r="H83" s="92"/>
    </row>
    <row r="84" spans="1:256" ht="23.45" customHeight="1" x14ac:dyDescent="0.35">
      <c r="A84" s="11" t="s">
        <v>165</v>
      </c>
      <c r="B84" s="83"/>
      <c r="C84" s="83"/>
      <c r="D84" s="83"/>
      <c r="E84" s="83"/>
      <c r="F84" s="83"/>
      <c r="G84" s="83"/>
      <c r="H84" s="10"/>
    </row>
    <row r="85" spans="1:256" s="4" customFormat="1" ht="23.45" customHeight="1" x14ac:dyDescent="0.35">
      <c r="A85" s="150"/>
      <c r="B85" s="132"/>
      <c r="C85" s="133" t="s">
        <v>166</v>
      </c>
      <c r="D85" s="358" t="s">
        <v>148</v>
      </c>
      <c r="E85" s="359"/>
      <c r="F85" s="359"/>
      <c r="G85" s="360"/>
      <c r="H85" s="163" t="s">
        <v>149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3.45" customHeight="1" x14ac:dyDescent="0.35">
      <c r="A86" s="119" t="s">
        <v>150</v>
      </c>
      <c r="B86" s="134"/>
      <c r="C86" s="135" t="s">
        <v>320</v>
      </c>
      <c r="D86" s="361" t="s">
        <v>321</v>
      </c>
      <c r="E86" s="136" t="s">
        <v>151</v>
      </c>
      <c r="F86" s="136" t="s">
        <v>152</v>
      </c>
      <c r="G86" s="356" t="s">
        <v>322</v>
      </c>
      <c r="H86" s="164" t="s">
        <v>140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4" customFormat="1" ht="23.45" customHeight="1" x14ac:dyDescent="0.35">
      <c r="A87" s="149"/>
      <c r="B87" s="137"/>
      <c r="C87" s="138"/>
      <c r="D87" s="362"/>
      <c r="E87" s="110" t="s">
        <v>153</v>
      </c>
      <c r="F87" s="110" t="s">
        <v>154</v>
      </c>
      <c r="G87" s="357"/>
      <c r="H87" s="16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180" customFormat="1" ht="23.45" customHeight="1" x14ac:dyDescent="0.35">
      <c r="A88" s="151" t="s">
        <v>167</v>
      </c>
      <c r="B88" s="84" t="s">
        <v>6</v>
      </c>
      <c r="C88" s="32">
        <f>SUM(C89)</f>
        <v>2828945</v>
      </c>
      <c r="D88" s="33">
        <f>SUM(D89)</f>
        <v>3015000</v>
      </c>
      <c r="E88" s="45" t="s">
        <v>153</v>
      </c>
      <c r="F88" s="35">
        <f t="shared" ref="F88:F93" si="0">SUM(G88-D88)</f>
        <v>-13000</v>
      </c>
      <c r="G88" s="158">
        <f>SUM(G89)</f>
        <v>3002000</v>
      </c>
      <c r="H88" s="166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9"/>
      <c r="DQ88" s="179"/>
      <c r="DR88" s="179"/>
      <c r="DS88" s="179"/>
      <c r="DT88" s="179"/>
      <c r="DU88" s="179"/>
      <c r="DV88" s="179"/>
      <c r="DW88" s="179"/>
      <c r="DX88" s="179"/>
      <c r="DY88" s="179"/>
      <c r="DZ88" s="179"/>
      <c r="EA88" s="179"/>
      <c r="EB88" s="179"/>
      <c r="EC88" s="179"/>
      <c r="ED88" s="179"/>
      <c r="EE88" s="179"/>
      <c r="EF88" s="179"/>
      <c r="EG88" s="179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9"/>
      <c r="ES88" s="179"/>
      <c r="ET88" s="179"/>
      <c r="EU88" s="179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9"/>
      <c r="FG88" s="179"/>
      <c r="FH88" s="179"/>
      <c r="FI88" s="179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9"/>
      <c r="FU88" s="179"/>
      <c r="FV88" s="179"/>
      <c r="FW88" s="179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9"/>
      <c r="GI88" s="179"/>
      <c r="GJ88" s="179"/>
      <c r="GK88" s="179"/>
      <c r="GL88" s="179"/>
      <c r="GM88" s="179"/>
      <c r="GN88" s="179"/>
      <c r="GO88" s="179"/>
      <c r="GP88" s="179"/>
      <c r="GQ88" s="179"/>
      <c r="GR88" s="179"/>
      <c r="GS88" s="179"/>
      <c r="GT88" s="179"/>
      <c r="GU88" s="179"/>
      <c r="GV88" s="179"/>
      <c r="GW88" s="179"/>
      <c r="GX88" s="179"/>
      <c r="GY88" s="179"/>
      <c r="GZ88" s="179"/>
      <c r="HA88" s="179"/>
      <c r="HB88" s="179"/>
      <c r="HC88" s="179"/>
      <c r="HD88" s="179"/>
      <c r="HE88" s="179"/>
      <c r="HF88" s="179"/>
      <c r="HG88" s="179"/>
      <c r="HH88" s="179"/>
      <c r="HI88" s="179"/>
      <c r="HJ88" s="179"/>
      <c r="HK88" s="179"/>
      <c r="HL88" s="179"/>
      <c r="HM88" s="179"/>
      <c r="HN88" s="179"/>
      <c r="HO88" s="179"/>
      <c r="HP88" s="179"/>
      <c r="HQ88" s="179"/>
      <c r="HR88" s="179"/>
      <c r="HS88" s="179"/>
      <c r="HT88" s="179"/>
      <c r="HU88" s="179"/>
      <c r="HV88" s="179"/>
      <c r="HW88" s="179"/>
      <c r="HX88" s="179"/>
      <c r="HY88" s="179"/>
      <c r="HZ88" s="179"/>
      <c r="IA88" s="179"/>
      <c r="IB88" s="179"/>
      <c r="IC88" s="179"/>
      <c r="ID88" s="179"/>
      <c r="IE88" s="179"/>
      <c r="IF88" s="179"/>
      <c r="IG88" s="179"/>
      <c r="IH88" s="179"/>
      <c r="II88" s="179"/>
      <c r="IJ88" s="179"/>
      <c r="IK88" s="179"/>
      <c r="IL88" s="179"/>
      <c r="IM88" s="179"/>
      <c r="IN88" s="179"/>
      <c r="IO88" s="179"/>
      <c r="IP88" s="179"/>
      <c r="IQ88" s="179"/>
      <c r="IR88" s="179"/>
      <c r="IS88" s="179"/>
      <c r="IT88" s="179"/>
      <c r="IU88" s="179"/>
      <c r="IV88" s="179"/>
    </row>
    <row r="89" spans="1:256" s="180" customFormat="1" ht="23.45" customHeight="1" x14ac:dyDescent="0.35">
      <c r="A89" s="154" t="s">
        <v>168</v>
      </c>
      <c r="B89" s="85" t="s">
        <v>6</v>
      </c>
      <c r="C89" s="40">
        <f>SUM(C90:C91)</f>
        <v>2828945</v>
      </c>
      <c r="D89" s="39">
        <f>SUM(D90+D91)</f>
        <v>3015000</v>
      </c>
      <c r="E89" s="46" t="s">
        <v>153</v>
      </c>
      <c r="F89" s="36">
        <f t="shared" si="0"/>
        <v>-13000</v>
      </c>
      <c r="G89" s="160">
        <f>SUM(G90+G91)</f>
        <v>3002000</v>
      </c>
      <c r="H89" s="168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179"/>
      <c r="DH89" s="179"/>
      <c r="DI89" s="179"/>
      <c r="DJ89" s="179"/>
      <c r="DK89" s="179"/>
      <c r="DL89" s="179"/>
      <c r="DM89" s="179"/>
      <c r="DN89" s="179"/>
      <c r="DO89" s="179"/>
      <c r="DP89" s="179"/>
      <c r="DQ89" s="179"/>
      <c r="DR89" s="179"/>
      <c r="DS89" s="179"/>
      <c r="DT89" s="179"/>
      <c r="DU89" s="179"/>
      <c r="DV89" s="179"/>
      <c r="DW89" s="179"/>
      <c r="DX89" s="179"/>
      <c r="DY89" s="179"/>
      <c r="DZ89" s="179"/>
      <c r="EA89" s="179"/>
      <c r="EB89" s="179"/>
      <c r="EC89" s="179"/>
      <c r="ED89" s="179"/>
      <c r="EE89" s="179"/>
      <c r="EF89" s="179"/>
      <c r="EG89" s="179"/>
      <c r="EH89" s="179"/>
      <c r="EI89" s="179"/>
      <c r="EJ89" s="179"/>
      <c r="EK89" s="179"/>
      <c r="EL89" s="179"/>
      <c r="EM89" s="179"/>
      <c r="EN89" s="179"/>
      <c r="EO89" s="179"/>
      <c r="EP89" s="179"/>
      <c r="EQ89" s="179"/>
      <c r="ER89" s="179"/>
      <c r="ES89" s="179"/>
      <c r="ET89" s="179"/>
      <c r="EU89" s="179"/>
      <c r="EV89" s="179"/>
      <c r="EW89" s="179"/>
      <c r="EX89" s="179"/>
      <c r="EY89" s="179"/>
      <c r="EZ89" s="179"/>
      <c r="FA89" s="179"/>
      <c r="FB89" s="179"/>
      <c r="FC89" s="179"/>
      <c r="FD89" s="179"/>
      <c r="FE89" s="179"/>
      <c r="FF89" s="179"/>
      <c r="FG89" s="179"/>
      <c r="FH89" s="179"/>
      <c r="FI89" s="179"/>
      <c r="FJ89" s="179"/>
      <c r="FK89" s="179"/>
      <c r="FL89" s="179"/>
      <c r="FM89" s="179"/>
      <c r="FN89" s="179"/>
      <c r="FO89" s="179"/>
      <c r="FP89" s="179"/>
      <c r="FQ89" s="179"/>
      <c r="FR89" s="179"/>
      <c r="FS89" s="179"/>
      <c r="FT89" s="179"/>
      <c r="FU89" s="179"/>
      <c r="FV89" s="179"/>
      <c r="FW89" s="179"/>
      <c r="FX89" s="179"/>
      <c r="FY89" s="179"/>
      <c r="FZ89" s="179"/>
      <c r="GA89" s="179"/>
      <c r="GB89" s="179"/>
      <c r="GC89" s="179"/>
      <c r="GD89" s="179"/>
      <c r="GE89" s="179"/>
      <c r="GF89" s="179"/>
      <c r="GG89" s="179"/>
      <c r="GH89" s="179"/>
      <c r="GI89" s="179"/>
      <c r="GJ89" s="179"/>
      <c r="GK89" s="179"/>
      <c r="GL89" s="179"/>
      <c r="GM89" s="179"/>
      <c r="GN89" s="179"/>
      <c r="GO89" s="179"/>
      <c r="GP89" s="179"/>
      <c r="GQ89" s="179"/>
      <c r="GR89" s="179"/>
      <c r="GS89" s="179"/>
      <c r="GT89" s="179"/>
      <c r="GU89" s="179"/>
      <c r="GV89" s="179"/>
      <c r="GW89" s="179"/>
      <c r="GX89" s="179"/>
      <c r="GY89" s="179"/>
      <c r="GZ89" s="179"/>
      <c r="HA89" s="179"/>
      <c r="HB89" s="179"/>
      <c r="HC89" s="179"/>
      <c r="HD89" s="179"/>
      <c r="HE89" s="179"/>
      <c r="HF89" s="179"/>
      <c r="HG89" s="179"/>
      <c r="HH89" s="179"/>
      <c r="HI89" s="179"/>
      <c r="HJ89" s="179"/>
      <c r="HK89" s="179"/>
      <c r="HL89" s="179"/>
      <c r="HM89" s="179"/>
      <c r="HN89" s="179"/>
      <c r="HO89" s="179"/>
      <c r="HP89" s="179"/>
      <c r="HQ89" s="179"/>
      <c r="HR89" s="179"/>
      <c r="HS89" s="179"/>
      <c r="HT89" s="179"/>
      <c r="HU89" s="179"/>
      <c r="HV89" s="179"/>
      <c r="HW89" s="179"/>
      <c r="HX89" s="179"/>
      <c r="HY89" s="179"/>
      <c r="HZ89" s="179"/>
      <c r="IA89" s="179"/>
      <c r="IB89" s="179"/>
      <c r="IC89" s="179"/>
      <c r="ID89" s="179"/>
      <c r="IE89" s="179"/>
      <c r="IF89" s="179"/>
      <c r="IG89" s="179"/>
      <c r="IH89" s="179"/>
      <c r="II89" s="179"/>
      <c r="IJ89" s="179"/>
      <c r="IK89" s="179"/>
      <c r="IL89" s="179"/>
      <c r="IM89" s="179"/>
      <c r="IN89" s="179"/>
      <c r="IO89" s="179"/>
      <c r="IP89" s="179"/>
      <c r="IQ89" s="179"/>
      <c r="IR89" s="179"/>
      <c r="IS89" s="179"/>
      <c r="IT89" s="179"/>
      <c r="IU89" s="179"/>
      <c r="IV89" s="179"/>
    </row>
    <row r="90" spans="1:256" s="4" customFormat="1" ht="23.45" customHeight="1" x14ac:dyDescent="0.35">
      <c r="A90" s="152" t="s">
        <v>169</v>
      </c>
      <c r="B90" s="140"/>
      <c r="C90" s="141">
        <v>2726945</v>
      </c>
      <c r="D90" s="142">
        <v>2910000</v>
      </c>
      <c r="E90" s="34" t="s">
        <v>153</v>
      </c>
      <c r="F90" s="74">
        <f t="shared" si="0"/>
        <v>-10000</v>
      </c>
      <c r="G90" s="159">
        <v>2900000</v>
      </c>
      <c r="H90" s="16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4" customFormat="1" ht="23.45" customHeight="1" x14ac:dyDescent="0.35">
      <c r="A91" s="152" t="s">
        <v>33</v>
      </c>
      <c r="B91" s="140"/>
      <c r="C91" s="176">
        <v>102000</v>
      </c>
      <c r="D91" s="142">
        <v>105000</v>
      </c>
      <c r="E91" s="34" t="s">
        <v>153</v>
      </c>
      <c r="F91" s="74">
        <f t="shared" si="0"/>
        <v>-3000</v>
      </c>
      <c r="G91" s="159">
        <v>102000</v>
      </c>
      <c r="H91" s="16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180" customFormat="1" ht="23.45" customHeight="1" x14ac:dyDescent="0.35">
      <c r="A92" s="154" t="s">
        <v>170</v>
      </c>
      <c r="B92" s="85" t="s">
        <v>6</v>
      </c>
      <c r="C92" s="40">
        <f>SUM(C93+C109+C133+C138)</f>
        <v>1156745.5999999999</v>
      </c>
      <c r="D92" s="39">
        <f>SUM(D93+D109+D133+D138)</f>
        <v>2003000</v>
      </c>
      <c r="E92" s="46" t="s">
        <v>153</v>
      </c>
      <c r="F92" s="36">
        <f t="shared" si="0"/>
        <v>-4000</v>
      </c>
      <c r="G92" s="160">
        <f>SUM(G93+G109+G133+G138)</f>
        <v>1999000</v>
      </c>
      <c r="H92" s="168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  <c r="FG92" s="179"/>
      <c r="FH92" s="179"/>
      <c r="FI92" s="179"/>
      <c r="FJ92" s="179"/>
      <c r="FK92" s="179"/>
      <c r="FL92" s="179"/>
      <c r="FM92" s="179"/>
      <c r="FN92" s="179"/>
      <c r="FO92" s="179"/>
      <c r="FP92" s="179"/>
      <c r="FQ92" s="179"/>
      <c r="FR92" s="179"/>
      <c r="FS92" s="179"/>
      <c r="FT92" s="179"/>
      <c r="FU92" s="179"/>
      <c r="FV92" s="179"/>
      <c r="FW92" s="179"/>
      <c r="FX92" s="179"/>
      <c r="FY92" s="179"/>
      <c r="FZ92" s="179"/>
      <c r="GA92" s="179"/>
      <c r="GB92" s="179"/>
      <c r="GC92" s="179"/>
      <c r="GD92" s="179"/>
      <c r="GE92" s="179"/>
      <c r="GF92" s="179"/>
      <c r="GG92" s="179"/>
      <c r="GH92" s="179"/>
      <c r="GI92" s="179"/>
      <c r="GJ92" s="179"/>
      <c r="GK92" s="179"/>
      <c r="GL92" s="179"/>
      <c r="GM92" s="179"/>
      <c r="GN92" s="179"/>
      <c r="GO92" s="179"/>
      <c r="GP92" s="179"/>
      <c r="GQ92" s="179"/>
      <c r="GR92" s="179"/>
      <c r="GS92" s="179"/>
      <c r="GT92" s="179"/>
      <c r="GU92" s="179"/>
      <c r="GV92" s="179"/>
      <c r="GW92" s="179"/>
      <c r="GX92" s="179"/>
      <c r="GY92" s="179"/>
      <c r="GZ92" s="179"/>
      <c r="HA92" s="179"/>
      <c r="HB92" s="179"/>
      <c r="HC92" s="179"/>
      <c r="HD92" s="179"/>
      <c r="HE92" s="179"/>
      <c r="HF92" s="179"/>
      <c r="HG92" s="179"/>
      <c r="HH92" s="179"/>
      <c r="HI92" s="179"/>
      <c r="HJ92" s="179"/>
      <c r="HK92" s="179"/>
      <c r="HL92" s="179"/>
      <c r="HM92" s="179"/>
      <c r="HN92" s="179"/>
      <c r="HO92" s="179"/>
      <c r="HP92" s="179"/>
      <c r="HQ92" s="179"/>
      <c r="HR92" s="179"/>
      <c r="HS92" s="179"/>
      <c r="HT92" s="179"/>
      <c r="HU92" s="179"/>
      <c r="HV92" s="179"/>
      <c r="HW92" s="179"/>
      <c r="HX92" s="179"/>
      <c r="HY92" s="179"/>
      <c r="HZ92" s="179"/>
      <c r="IA92" s="179"/>
      <c r="IB92" s="179"/>
      <c r="IC92" s="179"/>
      <c r="ID92" s="179"/>
      <c r="IE92" s="179"/>
      <c r="IF92" s="179"/>
      <c r="IG92" s="179"/>
      <c r="IH92" s="179"/>
      <c r="II92" s="179"/>
      <c r="IJ92" s="179"/>
      <c r="IK92" s="179"/>
      <c r="IL92" s="179"/>
      <c r="IM92" s="179"/>
      <c r="IN92" s="179"/>
      <c r="IO92" s="179"/>
      <c r="IP92" s="179"/>
      <c r="IQ92" s="179"/>
      <c r="IR92" s="179"/>
      <c r="IS92" s="179"/>
      <c r="IT92" s="179"/>
      <c r="IU92" s="179"/>
      <c r="IV92" s="179"/>
    </row>
    <row r="93" spans="1:256" s="180" customFormat="1" ht="23.45" customHeight="1" x14ac:dyDescent="0.35">
      <c r="A93" s="154" t="s">
        <v>171</v>
      </c>
      <c r="B93" s="85" t="s">
        <v>6</v>
      </c>
      <c r="C93" s="40">
        <f>SUM(C94:C108)</f>
        <v>842104.5</v>
      </c>
      <c r="D93" s="39">
        <f>SUM(D94:D106)</f>
        <v>1019000</v>
      </c>
      <c r="E93" s="47" t="s">
        <v>151</v>
      </c>
      <c r="F93" s="36">
        <f t="shared" si="0"/>
        <v>45000</v>
      </c>
      <c r="G93" s="160">
        <f>SUM(G94:G106)</f>
        <v>1064000</v>
      </c>
      <c r="H93" s="168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179"/>
      <c r="DH93" s="179"/>
      <c r="DI93" s="179"/>
      <c r="DJ93" s="179"/>
      <c r="DK93" s="179"/>
      <c r="DL93" s="179"/>
      <c r="DM93" s="179"/>
      <c r="DN93" s="179"/>
      <c r="DO93" s="179"/>
      <c r="DP93" s="179"/>
      <c r="DQ93" s="179"/>
      <c r="DR93" s="179"/>
      <c r="DS93" s="179"/>
      <c r="DT93" s="179"/>
      <c r="DU93" s="179"/>
      <c r="DV93" s="179"/>
      <c r="DW93" s="179"/>
      <c r="DX93" s="179"/>
      <c r="DY93" s="179"/>
      <c r="DZ93" s="179"/>
      <c r="EA93" s="179"/>
      <c r="EB93" s="179"/>
      <c r="EC93" s="179"/>
      <c r="ED93" s="179"/>
      <c r="EE93" s="179"/>
      <c r="EF93" s="179"/>
      <c r="EG93" s="179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9"/>
      <c r="ES93" s="179"/>
      <c r="ET93" s="179"/>
      <c r="EU93" s="179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  <c r="FF93" s="179"/>
      <c r="FG93" s="179"/>
      <c r="FH93" s="179"/>
      <c r="FI93" s="179"/>
      <c r="FJ93" s="179"/>
      <c r="FK93" s="179"/>
      <c r="FL93" s="179"/>
      <c r="FM93" s="179"/>
      <c r="FN93" s="179"/>
      <c r="FO93" s="179"/>
      <c r="FP93" s="179"/>
      <c r="FQ93" s="179"/>
      <c r="FR93" s="179"/>
      <c r="FS93" s="179"/>
      <c r="FT93" s="179"/>
      <c r="FU93" s="179"/>
      <c r="FV93" s="179"/>
      <c r="FW93" s="179"/>
      <c r="FX93" s="179"/>
      <c r="FY93" s="179"/>
      <c r="FZ93" s="179"/>
      <c r="GA93" s="179"/>
      <c r="GB93" s="179"/>
      <c r="GC93" s="179"/>
      <c r="GD93" s="179"/>
      <c r="GE93" s="179"/>
      <c r="GF93" s="179"/>
      <c r="GG93" s="179"/>
      <c r="GH93" s="179"/>
      <c r="GI93" s="179"/>
      <c r="GJ93" s="179"/>
      <c r="GK93" s="179"/>
      <c r="GL93" s="179"/>
      <c r="GM93" s="179"/>
      <c r="GN93" s="179"/>
      <c r="GO93" s="179"/>
      <c r="GP93" s="179"/>
      <c r="GQ93" s="179"/>
      <c r="GR93" s="179"/>
      <c r="GS93" s="179"/>
      <c r="GT93" s="179"/>
      <c r="GU93" s="179"/>
      <c r="GV93" s="179"/>
      <c r="GW93" s="179"/>
      <c r="GX93" s="179"/>
      <c r="GY93" s="179"/>
      <c r="GZ93" s="179"/>
      <c r="HA93" s="179"/>
      <c r="HB93" s="179"/>
      <c r="HC93" s="179"/>
      <c r="HD93" s="179"/>
      <c r="HE93" s="179"/>
      <c r="HF93" s="179"/>
      <c r="HG93" s="179"/>
      <c r="HH93" s="179"/>
      <c r="HI93" s="179"/>
      <c r="HJ93" s="179"/>
      <c r="HK93" s="179"/>
      <c r="HL93" s="179"/>
      <c r="HM93" s="179"/>
      <c r="HN93" s="179"/>
      <c r="HO93" s="179"/>
      <c r="HP93" s="179"/>
      <c r="HQ93" s="179"/>
      <c r="HR93" s="179"/>
      <c r="HS93" s="179"/>
      <c r="HT93" s="179"/>
      <c r="HU93" s="179"/>
      <c r="HV93" s="179"/>
      <c r="HW93" s="179"/>
      <c r="HX93" s="179"/>
      <c r="HY93" s="179"/>
      <c r="HZ93" s="179"/>
      <c r="IA93" s="179"/>
      <c r="IB93" s="179"/>
      <c r="IC93" s="179"/>
      <c r="ID93" s="179"/>
      <c r="IE93" s="179"/>
      <c r="IF93" s="179"/>
      <c r="IG93" s="179"/>
      <c r="IH93" s="179"/>
      <c r="II93" s="179"/>
      <c r="IJ93" s="179"/>
      <c r="IK93" s="179"/>
      <c r="IL93" s="179"/>
      <c r="IM93" s="179"/>
      <c r="IN93" s="179"/>
      <c r="IO93" s="179"/>
      <c r="IP93" s="179"/>
      <c r="IQ93" s="179"/>
      <c r="IR93" s="179"/>
      <c r="IS93" s="179"/>
      <c r="IT93" s="179"/>
      <c r="IU93" s="179"/>
      <c r="IV93" s="179"/>
    </row>
    <row r="94" spans="1:256" s="4" customFormat="1" ht="23.45" customHeight="1" x14ac:dyDescent="0.35">
      <c r="A94" s="152" t="s">
        <v>37</v>
      </c>
      <c r="B94" s="140"/>
      <c r="C94" s="176">
        <v>66000</v>
      </c>
      <c r="D94" s="142">
        <v>75000</v>
      </c>
      <c r="E94" s="48"/>
      <c r="F94" s="142"/>
      <c r="G94" s="159">
        <v>75000</v>
      </c>
      <c r="H94" s="16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4" customFormat="1" ht="23.45" customHeight="1" x14ac:dyDescent="0.35">
      <c r="A95" s="152" t="s">
        <v>39</v>
      </c>
      <c r="B95" s="140"/>
      <c r="C95" s="176">
        <v>189700</v>
      </c>
      <c r="D95" s="142">
        <v>200000</v>
      </c>
      <c r="E95" s="39"/>
      <c r="F95" s="142"/>
      <c r="G95" s="159">
        <v>200000</v>
      </c>
      <c r="H95" s="16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4" customFormat="1" ht="23.45" customHeight="1" x14ac:dyDescent="0.35">
      <c r="A96" s="152" t="s">
        <v>58</v>
      </c>
      <c r="B96" s="140"/>
      <c r="C96" s="38"/>
      <c r="D96" s="142">
        <v>1000</v>
      </c>
      <c r="E96" s="39"/>
      <c r="F96" s="142"/>
      <c r="G96" s="159">
        <v>1000</v>
      </c>
      <c r="H96" s="16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4" customFormat="1" ht="23.45" customHeight="1" x14ac:dyDescent="0.35">
      <c r="A97" s="152" t="s">
        <v>172</v>
      </c>
      <c r="B97" s="140"/>
      <c r="C97" s="141">
        <v>84000</v>
      </c>
      <c r="D97" s="142">
        <v>84000</v>
      </c>
      <c r="E97" s="49"/>
      <c r="F97" s="36"/>
      <c r="G97" s="159">
        <v>84000</v>
      </c>
      <c r="H97" s="16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4" customFormat="1" ht="23.45" customHeight="1" x14ac:dyDescent="0.35">
      <c r="A98" s="152" t="s">
        <v>54</v>
      </c>
      <c r="B98" s="140"/>
      <c r="C98" s="141">
        <v>34697.5</v>
      </c>
      <c r="D98" s="142">
        <v>60000</v>
      </c>
      <c r="E98" s="177" t="s">
        <v>151</v>
      </c>
      <c r="F98" s="36">
        <f>SUM(G98-D98)</f>
        <v>30000</v>
      </c>
      <c r="G98" s="159">
        <v>90000</v>
      </c>
      <c r="H98" s="16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4" customFormat="1" ht="23.45" customHeight="1" x14ac:dyDescent="0.35">
      <c r="A99" s="152" t="s">
        <v>56</v>
      </c>
      <c r="B99" s="140"/>
      <c r="C99" s="141">
        <v>42167</v>
      </c>
      <c r="D99" s="142">
        <v>100000</v>
      </c>
      <c r="E99" s="50"/>
      <c r="F99" s="142"/>
      <c r="G99" s="159">
        <v>100000</v>
      </c>
      <c r="H99" s="16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4" customFormat="1" ht="23.45" customHeight="1" x14ac:dyDescent="0.35">
      <c r="A100" s="152" t="s">
        <v>173</v>
      </c>
      <c r="B100" s="140"/>
      <c r="C100" s="176"/>
      <c r="D100" s="142"/>
      <c r="E100" s="49"/>
      <c r="F100" s="51"/>
      <c r="G100" s="159"/>
      <c r="H100" s="16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4" customFormat="1" ht="23.45" customHeight="1" x14ac:dyDescent="0.35">
      <c r="A101" s="152" t="s">
        <v>174</v>
      </c>
      <c r="B101" s="140"/>
      <c r="C101" s="141">
        <v>129200</v>
      </c>
      <c r="D101" s="142">
        <v>140000</v>
      </c>
      <c r="E101" s="142"/>
      <c r="F101" s="36"/>
      <c r="G101" s="159">
        <v>140000</v>
      </c>
      <c r="H101" s="16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4" customFormat="1" ht="23.45" customHeight="1" x14ac:dyDescent="0.35">
      <c r="A102" s="152" t="s">
        <v>41</v>
      </c>
      <c r="B102" s="178"/>
      <c r="C102" s="176">
        <v>272940</v>
      </c>
      <c r="D102" s="72">
        <v>300000</v>
      </c>
      <c r="E102" s="52" t="s">
        <v>153</v>
      </c>
      <c r="F102" s="36">
        <f>SUM(G102-D102)</f>
        <v>-10000</v>
      </c>
      <c r="G102" s="183">
        <v>290000</v>
      </c>
      <c r="H102" s="16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4" customFormat="1" ht="23.45" customHeight="1" x14ac:dyDescent="0.35">
      <c r="A103" s="152" t="s">
        <v>48</v>
      </c>
      <c r="B103" s="140"/>
      <c r="C103" s="176">
        <v>23400</v>
      </c>
      <c r="D103" s="142">
        <v>24000</v>
      </c>
      <c r="E103" s="48"/>
      <c r="F103" s="142"/>
      <c r="G103" s="159">
        <v>24000</v>
      </c>
      <c r="H103" s="16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4" customFormat="1" ht="23.45" customHeight="1" x14ac:dyDescent="0.35">
      <c r="A104" s="152" t="s">
        <v>175</v>
      </c>
      <c r="B104" s="140"/>
      <c r="C104" s="176"/>
      <c r="D104" s="142">
        <v>5000</v>
      </c>
      <c r="E104" s="177" t="s">
        <v>151</v>
      </c>
      <c r="F104" s="36">
        <f>SUM(G104-D104)</f>
        <v>25000</v>
      </c>
      <c r="G104" s="159">
        <v>30000</v>
      </c>
      <c r="H104" s="16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4" customFormat="1" ht="23.45" customHeight="1" x14ac:dyDescent="0.35">
      <c r="A105" s="182" t="s">
        <v>176</v>
      </c>
      <c r="B105" s="140"/>
      <c r="C105" s="141"/>
      <c r="D105" s="142"/>
      <c r="E105" s="48"/>
      <c r="F105" s="142"/>
      <c r="G105" s="159"/>
      <c r="H105" s="16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4" customFormat="1" ht="23.45" customHeight="1" x14ac:dyDescent="0.35">
      <c r="A106" s="182" t="s">
        <v>177</v>
      </c>
      <c r="B106" s="140"/>
      <c r="C106" s="176"/>
      <c r="D106" s="142">
        <v>30000</v>
      </c>
      <c r="E106" s="49"/>
      <c r="F106" s="51"/>
      <c r="G106" s="159">
        <v>30000</v>
      </c>
      <c r="H106" s="16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s="4" customFormat="1" ht="23.45" customHeight="1" x14ac:dyDescent="0.35">
      <c r="A107" s="182" t="s">
        <v>178</v>
      </c>
      <c r="B107" s="140"/>
      <c r="C107" s="141"/>
      <c r="D107" s="142"/>
      <c r="E107" s="48"/>
      <c r="F107" s="142"/>
      <c r="G107" s="159"/>
      <c r="H107" s="16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4" customFormat="1" ht="23.45" customHeight="1" x14ac:dyDescent="0.35">
      <c r="A108" s="182" t="s">
        <v>179</v>
      </c>
      <c r="B108" s="140"/>
      <c r="C108" s="141"/>
      <c r="D108" s="142"/>
      <c r="E108" s="48"/>
      <c r="F108" s="142"/>
      <c r="G108" s="159"/>
      <c r="H108" s="16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s="180" customFormat="1" ht="23.45" customHeight="1" x14ac:dyDescent="0.35">
      <c r="A109" s="154" t="s">
        <v>180</v>
      </c>
      <c r="B109" s="85" t="s">
        <v>6</v>
      </c>
      <c r="C109" s="58">
        <f>SUM(C110+C123+C127+C129)</f>
        <v>127804.19</v>
      </c>
      <c r="D109" s="39">
        <f>SUM(D110+D123+D127+D129)</f>
        <v>659000</v>
      </c>
      <c r="E109" s="181"/>
      <c r="F109" s="51"/>
      <c r="G109" s="160">
        <f>SUM(G110+G123+G127+G129)</f>
        <v>659000</v>
      </c>
      <c r="H109" s="168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179"/>
      <c r="DH109" s="179"/>
      <c r="DI109" s="179"/>
      <c r="DJ109" s="179"/>
      <c r="DK109" s="179"/>
      <c r="DL109" s="179"/>
      <c r="DM109" s="179"/>
      <c r="DN109" s="179"/>
      <c r="DO109" s="179"/>
      <c r="DP109" s="179"/>
      <c r="DQ109" s="179"/>
      <c r="DR109" s="179"/>
      <c r="DS109" s="179"/>
      <c r="DT109" s="179"/>
      <c r="DU109" s="179"/>
      <c r="DV109" s="179"/>
      <c r="DW109" s="179"/>
      <c r="DX109" s="179"/>
      <c r="DY109" s="179"/>
      <c r="DZ109" s="179"/>
      <c r="EA109" s="179"/>
      <c r="EB109" s="179"/>
      <c r="EC109" s="179"/>
      <c r="ED109" s="179"/>
      <c r="EE109" s="179"/>
      <c r="EF109" s="179"/>
      <c r="EG109" s="179"/>
      <c r="EH109" s="179"/>
      <c r="EI109" s="179"/>
      <c r="EJ109" s="179"/>
      <c r="EK109" s="179"/>
      <c r="EL109" s="179"/>
      <c r="EM109" s="179"/>
      <c r="EN109" s="179"/>
      <c r="EO109" s="179"/>
      <c r="EP109" s="179"/>
      <c r="EQ109" s="179"/>
      <c r="ER109" s="179"/>
      <c r="ES109" s="179"/>
      <c r="ET109" s="179"/>
      <c r="EU109" s="179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9"/>
      <c r="FG109" s="179"/>
      <c r="FH109" s="179"/>
      <c r="FI109" s="179"/>
      <c r="FJ109" s="179"/>
      <c r="FK109" s="179"/>
      <c r="FL109" s="179"/>
      <c r="FM109" s="179"/>
      <c r="FN109" s="179"/>
      <c r="FO109" s="179"/>
      <c r="FP109" s="179"/>
      <c r="FQ109" s="179"/>
      <c r="FR109" s="179"/>
      <c r="FS109" s="179"/>
      <c r="FT109" s="179"/>
      <c r="FU109" s="179"/>
      <c r="FV109" s="179"/>
      <c r="FW109" s="179"/>
      <c r="FX109" s="179"/>
      <c r="FY109" s="179"/>
      <c r="FZ109" s="179"/>
      <c r="GA109" s="179"/>
      <c r="GB109" s="179"/>
      <c r="GC109" s="179"/>
      <c r="GD109" s="179"/>
      <c r="GE109" s="179"/>
      <c r="GF109" s="179"/>
      <c r="GG109" s="179"/>
      <c r="GH109" s="179"/>
      <c r="GI109" s="179"/>
      <c r="GJ109" s="179"/>
      <c r="GK109" s="179"/>
      <c r="GL109" s="179"/>
      <c r="GM109" s="179"/>
      <c r="GN109" s="179"/>
      <c r="GO109" s="179"/>
      <c r="GP109" s="179"/>
      <c r="GQ109" s="179"/>
      <c r="GR109" s="179"/>
      <c r="GS109" s="179"/>
      <c r="GT109" s="179"/>
      <c r="GU109" s="179"/>
      <c r="GV109" s="179"/>
      <c r="GW109" s="179"/>
      <c r="GX109" s="179"/>
      <c r="GY109" s="179"/>
      <c r="GZ109" s="179"/>
      <c r="HA109" s="179"/>
      <c r="HB109" s="179"/>
      <c r="HC109" s="179"/>
      <c r="HD109" s="179"/>
      <c r="HE109" s="179"/>
      <c r="HF109" s="179"/>
      <c r="HG109" s="179"/>
      <c r="HH109" s="179"/>
      <c r="HI109" s="179"/>
      <c r="HJ109" s="179"/>
      <c r="HK109" s="179"/>
      <c r="HL109" s="179"/>
      <c r="HM109" s="179"/>
      <c r="HN109" s="179"/>
      <c r="HO109" s="179"/>
      <c r="HP109" s="179"/>
      <c r="HQ109" s="179"/>
      <c r="HR109" s="179"/>
      <c r="HS109" s="179"/>
      <c r="HT109" s="179"/>
      <c r="HU109" s="179"/>
      <c r="HV109" s="179"/>
      <c r="HW109" s="179"/>
      <c r="HX109" s="179"/>
      <c r="HY109" s="179"/>
      <c r="HZ109" s="179"/>
      <c r="IA109" s="179"/>
      <c r="IB109" s="179"/>
      <c r="IC109" s="179"/>
      <c r="ID109" s="179"/>
      <c r="IE109" s="179"/>
      <c r="IF109" s="179"/>
      <c r="IG109" s="179"/>
      <c r="IH109" s="179"/>
      <c r="II109" s="179"/>
      <c r="IJ109" s="179"/>
      <c r="IK109" s="179"/>
      <c r="IL109" s="179"/>
      <c r="IM109" s="179"/>
      <c r="IN109" s="179"/>
      <c r="IO109" s="179"/>
      <c r="IP109" s="179"/>
      <c r="IQ109" s="179"/>
      <c r="IR109" s="179"/>
      <c r="IS109" s="179"/>
      <c r="IT109" s="179"/>
      <c r="IU109" s="179"/>
      <c r="IV109" s="179"/>
    </row>
    <row r="110" spans="1:256" s="4" customFormat="1" ht="23.45" customHeight="1" x14ac:dyDescent="0.35">
      <c r="A110" s="154" t="s">
        <v>181</v>
      </c>
      <c r="B110" s="85" t="s">
        <v>6</v>
      </c>
      <c r="C110" s="40">
        <f>SUM(C111:C115)</f>
        <v>86622.19</v>
      </c>
      <c r="D110" s="39">
        <f>SUM(D111:D115)</f>
        <v>114000</v>
      </c>
      <c r="E110" s="142"/>
      <c r="F110" s="36"/>
      <c r="G110" s="160">
        <f>SUM(G111:G115)</f>
        <v>114000</v>
      </c>
      <c r="H110" s="16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s="4" customFormat="1" ht="23.45" customHeight="1" x14ac:dyDescent="0.35">
      <c r="A111" s="152" t="s">
        <v>62</v>
      </c>
      <c r="B111" s="140"/>
      <c r="C111" s="176">
        <v>1000</v>
      </c>
      <c r="D111" s="142">
        <v>1000</v>
      </c>
      <c r="E111" s="142"/>
      <c r="F111" s="142"/>
      <c r="G111" s="159">
        <v>1000</v>
      </c>
      <c r="H111" s="16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s="4" customFormat="1" ht="23.45" customHeight="1" x14ac:dyDescent="0.35">
      <c r="A112" s="152" t="s">
        <v>182</v>
      </c>
      <c r="B112" s="140"/>
      <c r="C112" s="176">
        <v>8317.69</v>
      </c>
      <c r="D112" s="142">
        <v>20000</v>
      </c>
      <c r="E112" s="49"/>
      <c r="F112" s="51"/>
      <c r="G112" s="159">
        <v>20000</v>
      </c>
      <c r="H112" s="16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s="4" customFormat="1" ht="23.45" customHeight="1" x14ac:dyDescent="0.35">
      <c r="A113" s="152" t="s">
        <v>69</v>
      </c>
      <c r="B113" s="140"/>
      <c r="C113" s="38">
        <v>4914.5</v>
      </c>
      <c r="D113" s="142">
        <v>20000</v>
      </c>
      <c r="E113" s="142"/>
      <c r="F113" s="36"/>
      <c r="G113" s="159">
        <v>20000</v>
      </c>
      <c r="H113" s="16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s="4" customFormat="1" ht="23.45" customHeight="1" x14ac:dyDescent="0.35">
      <c r="A114" s="152" t="s">
        <v>64</v>
      </c>
      <c r="B114" s="184"/>
      <c r="C114" s="185">
        <v>12390</v>
      </c>
      <c r="D114" s="186">
        <v>13000</v>
      </c>
      <c r="E114" s="186"/>
      <c r="F114" s="187"/>
      <c r="G114" s="188">
        <v>13000</v>
      </c>
      <c r="H114" s="16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s="4" customFormat="1" ht="23.45" customHeight="1" x14ac:dyDescent="0.35">
      <c r="A115" s="189" t="s">
        <v>66</v>
      </c>
      <c r="B115" s="191"/>
      <c r="C115" s="192">
        <v>60000</v>
      </c>
      <c r="D115" s="193">
        <v>60000</v>
      </c>
      <c r="E115" s="193"/>
      <c r="F115" s="193"/>
      <c r="G115" s="193">
        <v>60000</v>
      </c>
      <c r="H115" s="19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ht="24" customHeight="1" x14ac:dyDescent="0.35">
      <c r="A116" s="363" t="s">
        <v>340</v>
      </c>
      <c r="B116" s="364"/>
      <c r="C116" s="364"/>
      <c r="D116" s="364"/>
      <c r="E116" s="364"/>
      <c r="F116" s="364"/>
      <c r="G116" s="364"/>
      <c r="H116" s="364"/>
    </row>
    <row r="117" spans="1:256" ht="29.45" customHeight="1" x14ac:dyDescent="0.4">
      <c r="A117" s="340" t="s">
        <v>308</v>
      </c>
      <c r="B117" s="341"/>
      <c r="C117" s="341"/>
      <c r="D117" s="341"/>
      <c r="E117" s="341"/>
      <c r="F117" s="341"/>
      <c r="G117" s="341"/>
      <c r="H117" s="341"/>
    </row>
    <row r="118" spans="1:256" ht="23.45" customHeight="1" x14ac:dyDescent="0.35">
      <c r="A118" s="91" t="s">
        <v>163</v>
      </c>
      <c r="B118" s="92"/>
      <c r="C118" s="92"/>
      <c r="D118" s="92"/>
      <c r="E118" s="92"/>
      <c r="F118" s="91" t="s">
        <v>164</v>
      </c>
      <c r="G118" s="92"/>
      <c r="H118" s="92"/>
    </row>
    <row r="119" spans="1:256" ht="23.45" customHeight="1" x14ac:dyDescent="0.35">
      <c r="A119" s="11" t="s">
        <v>165</v>
      </c>
      <c r="B119" s="83"/>
      <c r="C119" s="83"/>
      <c r="D119" s="83"/>
      <c r="E119" s="83"/>
      <c r="F119" s="83"/>
      <c r="G119" s="83"/>
      <c r="H119" s="10"/>
    </row>
    <row r="120" spans="1:256" s="180" customFormat="1" ht="23.45" customHeight="1" x14ac:dyDescent="0.35">
      <c r="A120" s="150"/>
      <c r="B120" s="132"/>
      <c r="C120" s="133" t="s">
        <v>166</v>
      </c>
      <c r="D120" s="358" t="s">
        <v>148</v>
      </c>
      <c r="E120" s="359"/>
      <c r="F120" s="359"/>
      <c r="G120" s="360"/>
      <c r="H120" s="163" t="s">
        <v>149</v>
      </c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179"/>
      <c r="DH120" s="179"/>
      <c r="DI120" s="179"/>
      <c r="DJ120" s="179"/>
      <c r="DK120" s="179"/>
      <c r="DL120" s="179"/>
      <c r="DM120" s="179"/>
      <c r="DN120" s="179"/>
      <c r="DO120" s="179"/>
      <c r="DP120" s="179"/>
      <c r="DQ120" s="179"/>
      <c r="DR120" s="179"/>
      <c r="DS120" s="179"/>
      <c r="DT120" s="179"/>
      <c r="DU120" s="179"/>
      <c r="DV120" s="179"/>
      <c r="DW120" s="179"/>
      <c r="DX120" s="179"/>
      <c r="DY120" s="179"/>
      <c r="DZ120" s="179"/>
      <c r="EA120" s="179"/>
      <c r="EB120" s="179"/>
      <c r="EC120" s="179"/>
      <c r="ED120" s="179"/>
      <c r="EE120" s="179"/>
      <c r="EF120" s="179"/>
      <c r="EG120" s="179"/>
      <c r="EH120" s="179"/>
      <c r="EI120" s="179"/>
      <c r="EJ120" s="179"/>
      <c r="EK120" s="179"/>
      <c r="EL120" s="179"/>
      <c r="EM120" s="179"/>
      <c r="EN120" s="179"/>
      <c r="EO120" s="179"/>
      <c r="EP120" s="179"/>
      <c r="EQ120" s="179"/>
      <c r="ER120" s="179"/>
      <c r="ES120" s="179"/>
      <c r="ET120" s="179"/>
      <c r="EU120" s="179"/>
      <c r="EV120" s="179"/>
      <c r="EW120" s="179"/>
      <c r="EX120" s="179"/>
      <c r="EY120" s="179"/>
      <c r="EZ120" s="179"/>
      <c r="FA120" s="179"/>
      <c r="FB120" s="179"/>
      <c r="FC120" s="179"/>
      <c r="FD120" s="179"/>
      <c r="FE120" s="179"/>
      <c r="FF120" s="179"/>
      <c r="FG120" s="179"/>
      <c r="FH120" s="179"/>
      <c r="FI120" s="179"/>
      <c r="FJ120" s="179"/>
      <c r="FK120" s="179"/>
      <c r="FL120" s="179"/>
      <c r="FM120" s="179"/>
      <c r="FN120" s="179"/>
      <c r="FO120" s="179"/>
      <c r="FP120" s="179"/>
      <c r="FQ120" s="179"/>
      <c r="FR120" s="179"/>
      <c r="FS120" s="179"/>
      <c r="FT120" s="179"/>
      <c r="FU120" s="179"/>
      <c r="FV120" s="179"/>
      <c r="FW120" s="179"/>
      <c r="FX120" s="179"/>
      <c r="FY120" s="179"/>
      <c r="FZ120" s="179"/>
      <c r="GA120" s="179"/>
      <c r="GB120" s="179"/>
      <c r="GC120" s="179"/>
      <c r="GD120" s="179"/>
      <c r="GE120" s="179"/>
      <c r="GF120" s="179"/>
      <c r="GG120" s="179"/>
      <c r="GH120" s="179"/>
      <c r="GI120" s="179"/>
      <c r="GJ120" s="179"/>
      <c r="GK120" s="179"/>
      <c r="GL120" s="179"/>
      <c r="GM120" s="179"/>
      <c r="GN120" s="179"/>
      <c r="GO120" s="179"/>
      <c r="GP120" s="179"/>
      <c r="GQ120" s="179"/>
      <c r="GR120" s="179"/>
      <c r="GS120" s="179"/>
      <c r="GT120" s="179"/>
      <c r="GU120" s="179"/>
      <c r="GV120" s="179"/>
      <c r="GW120" s="179"/>
      <c r="GX120" s="179"/>
      <c r="GY120" s="179"/>
      <c r="GZ120" s="179"/>
      <c r="HA120" s="179"/>
      <c r="HB120" s="179"/>
      <c r="HC120" s="179"/>
      <c r="HD120" s="179"/>
      <c r="HE120" s="179"/>
      <c r="HF120" s="179"/>
      <c r="HG120" s="179"/>
      <c r="HH120" s="179"/>
      <c r="HI120" s="179"/>
      <c r="HJ120" s="179"/>
      <c r="HK120" s="179"/>
      <c r="HL120" s="179"/>
      <c r="HM120" s="179"/>
      <c r="HN120" s="179"/>
      <c r="HO120" s="179"/>
      <c r="HP120" s="179"/>
      <c r="HQ120" s="179"/>
      <c r="HR120" s="179"/>
      <c r="HS120" s="179"/>
      <c r="HT120" s="179"/>
      <c r="HU120" s="179"/>
      <c r="HV120" s="179"/>
      <c r="HW120" s="179"/>
      <c r="HX120" s="179"/>
      <c r="HY120" s="179"/>
      <c r="HZ120" s="179"/>
      <c r="IA120" s="179"/>
      <c r="IB120" s="179"/>
      <c r="IC120" s="179"/>
      <c r="ID120" s="179"/>
      <c r="IE120" s="179"/>
      <c r="IF120" s="179"/>
      <c r="IG120" s="179"/>
      <c r="IH120" s="179"/>
      <c r="II120" s="179"/>
      <c r="IJ120" s="179"/>
      <c r="IK120" s="179"/>
      <c r="IL120" s="179"/>
      <c r="IM120" s="179"/>
      <c r="IN120" s="179"/>
      <c r="IO120" s="179"/>
      <c r="IP120" s="179"/>
      <c r="IQ120" s="179"/>
      <c r="IR120" s="179"/>
      <c r="IS120" s="179"/>
      <c r="IT120" s="179"/>
      <c r="IU120" s="179"/>
      <c r="IV120" s="179"/>
    </row>
    <row r="121" spans="1:256" s="180" customFormat="1" ht="23.45" customHeight="1" x14ac:dyDescent="0.35">
      <c r="A121" s="119" t="s">
        <v>150</v>
      </c>
      <c r="B121" s="134"/>
      <c r="C121" s="135" t="s">
        <v>320</v>
      </c>
      <c r="D121" s="361" t="s">
        <v>321</v>
      </c>
      <c r="E121" s="136" t="s">
        <v>151</v>
      </c>
      <c r="F121" s="136" t="s">
        <v>152</v>
      </c>
      <c r="G121" s="356" t="s">
        <v>322</v>
      </c>
      <c r="H121" s="164" t="s">
        <v>140</v>
      </c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179"/>
      <c r="DH121" s="179"/>
      <c r="DI121" s="179"/>
      <c r="DJ121" s="179"/>
      <c r="DK121" s="179"/>
      <c r="DL121" s="179"/>
      <c r="DM121" s="179"/>
      <c r="DN121" s="179"/>
      <c r="DO121" s="179"/>
      <c r="DP121" s="179"/>
      <c r="DQ121" s="179"/>
      <c r="DR121" s="179"/>
      <c r="DS121" s="179"/>
      <c r="DT121" s="179"/>
      <c r="DU121" s="179"/>
      <c r="DV121" s="179"/>
      <c r="DW121" s="179"/>
      <c r="DX121" s="179"/>
      <c r="DY121" s="179"/>
      <c r="DZ121" s="179"/>
      <c r="EA121" s="179"/>
      <c r="EB121" s="179"/>
      <c r="EC121" s="179"/>
      <c r="ED121" s="179"/>
      <c r="EE121" s="179"/>
      <c r="EF121" s="179"/>
      <c r="EG121" s="179"/>
      <c r="EH121" s="179"/>
      <c r="EI121" s="179"/>
      <c r="EJ121" s="179"/>
      <c r="EK121" s="179"/>
      <c r="EL121" s="179"/>
      <c r="EM121" s="179"/>
      <c r="EN121" s="179"/>
      <c r="EO121" s="179"/>
      <c r="EP121" s="179"/>
      <c r="EQ121" s="179"/>
      <c r="ER121" s="179"/>
      <c r="ES121" s="179"/>
      <c r="ET121" s="179"/>
      <c r="EU121" s="179"/>
      <c r="EV121" s="179"/>
      <c r="EW121" s="179"/>
      <c r="EX121" s="179"/>
      <c r="EY121" s="179"/>
      <c r="EZ121" s="179"/>
      <c r="FA121" s="179"/>
      <c r="FB121" s="179"/>
      <c r="FC121" s="179"/>
      <c r="FD121" s="179"/>
      <c r="FE121" s="179"/>
      <c r="FF121" s="179"/>
      <c r="FG121" s="179"/>
      <c r="FH121" s="179"/>
      <c r="FI121" s="179"/>
      <c r="FJ121" s="179"/>
      <c r="FK121" s="179"/>
      <c r="FL121" s="179"/>
      <c r="FM121" s="179"/>
      <c r="FN121" s="179"/>
      <c r="FO121" s="179"/>
      <c r="FP121" s="179"/>
      <c r="FQ121" s="179"/>
      <c r="FR121" s="179"/>
      <c r="FS121" s="179"/>
      <c r="FT121" s="179"/>
      <c r="FU121" s="179"/>
      <c r="FV121" s="179"/>
      <c r="FW121" s="179"/>
      <c r="FX121" s="179"/>
      <c r="FY121" s="179"/>
      <c r="FZ121" s="179"/>
      <c r="GA121" s="179"/>
      <c r="GB121" s="179"/>
      <c r="GC121" s="179"/>
      <c r="GD121" s="179"/>
      <c r="GE121" s="179"/>
      <c r="GF121" s="179"/>
      <c r="GG121" s="179"/>
      <c r="GH121" s="179"/>
      <c r="GI121" s="179"/>
      <c r="GJ121" s="179"/>
      <c r="GK121" s="179"/>
      <c r="GL121" s="179"/>
      <c r="GM121" s="179"/>
      <c r="GN121" s="179"/>
      <c r="GO121" s="179"/>
      <c r="GP121" s="179"/>
      <c r="GQ121" s="179"/>
      <c r="GR121" s="179"/>
      <c r="GS121" s="179"/>
      <c r="GT121" s="179"/>
      <c r="GU121" s="179"/>
      <c r="GV121" s="179"/>
      <c r="GW121" s="179"/>
      <c r="GX121" s="179"/>
      <c r="GY121" s="179"/>
      <c r="GZ121" s="179"/>
      <c r="HA121" s="179"/>
      <c r="HB121" s="179"/>
      <c r="HC121" s="179"/>
      <c r="HD121" s="179"/>
      <c r="HE121" s="179"/>
      <c r="HF121" s="179"/>
      <c r="HG121" s="179"/>
      <c r="HH121" s="179"/>
      <c r="HI121" s="179"/>
      <c r="HJ121" s="179"/>
      <c r="HK121" s="179"/>
      <c r="HL121" s="179"/>
      <c r="HM121" s="179"/>
      <c r="HN121" s="179"/>
      <c r="HO121" s="179"/>
      <c r="HP121" s="179"/>
      <c r="HQ121" s="179"/>
      <c r="HR121" s="179"/>
      <c r="HS121" s="179"/>
      <c r="HT121" s="179"/>
      <c r="HU121" s="179"/>
      <c r="HV121" s="179"/>
      <c r="HW121" s="179"/>
      <c r="HX121" s="179"/>
      <c r="HY121" s="179"/>
      <c r="HZ121" s="179"/>
      <c r="IA121" s="179"/>
      <c r="IB121" s="179"/>
      <c r="IC121" s="179"/>
      <c r="ID121" s="179"/>
      <c r="IE121" s="179"/>
      <c r="IF121" s="179"/>
      <c r="IG121" s="179"/>
      <c r="IH121" s="179"/>
      <c r="II121" s="179"/>
      <c r="IJ121" s="179"/>
      <c r="IK121" s="179"/>
      <c r="IL121" s="179"/>
      <c r="IM121" s="179"/>
      <c r="IN121" s="179"/>
      <c r="IO121" s="179"/>
      <c r="IP121" s="179"/>
      <c r="IQ121" s="179"/>
      <c r="IR121" s="179"/>
      <c r="IS121" s="179"/>
      <c r="IT121" s="179"/>
      <c r="IU121" s="179"/>
      <c r="IV121" s="179"/>
    </row>
    <row r="122" spans="1:256" s="180" customFormat="1" ht="23.45" customHeight="1" x14ac:dyDescent="0.35">
      <c r="A122" s="149"/>
      <c r="B122" s="137"/>
      <c r="C122" s="138"/>
      <c r="D122" s="362"/>
      <c r="E122" s="196" t="s">
        <v>153</v>
      </c>
      <c r="F122" s="196" t="s">
        <v>154</v>
      </c>
      <c r="G122" s="357"/>
      <c r="H122" s="165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179"/>
      <c r="DH122" s="179"/>
      <c r="DI122" s="179"/>
      <c r="DJ122" s="179"/>
      <c r="DK122" s="179"/>
      <c r="DL122" s="179"/>
      <c r="DM122" s="179"/>
      <c r="DN122" s="179"/>
      <c r="DO122" s="179"/>
      <c r="DP122" s="179"/>
      <c r="DQ122" s="179"/>
      <c r="DR122" s="179"/>
      <c r="DS122" s="179"/>
      <c r="DT122" s="179"/>
      <c r="DU122" s="179"/>
      <c r="DV122" s="179"/>
      <c r="DW122" s="179"/>
      <c r="DX122" s="179"/>
      <c r="DY122" s="179"/>
      <c r="DZ122" s="179"/>
      <c r="EA122" s="179"/>
      <c r="EB122" s="179"/>
      <c r="EC122" s="179"/>
      <c r="ED122" s="179"/>
      <c r="EE122" s="179"/>
      <c r="EF122" s="179"/>
      <c r="EG122" s="179"/>
      <c r="EH122" s="179"/>
      <c r="EI122" s="179"/>
      <c r="EJ122" s="179"/>
      <c r="EK122" s="179"/>
      <c r="EL122" s="179"/>
      <c r="EM122" s="179"/>
      <c r="EN122" s="179"/>
      <c r="EO122" s="179"/>
      <c r="EP122" s="179"/>
      <c r="EQ122" s="179"/>
      <c r="ER122" s="179"/>
      <c r="ES122" s="179"/>
      <c r="ET122" s="179"/>
      <c r="EU122" s="179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79"/>
      <c r="FG122" s="179"/>
      <c r="FH122" s="179"/>
      <c r="FI122" s="179"/>
      <c r="FJ122" s="179"/>
      <c r="FK122" s="179"/>
      <c r="FL122" s="179"/>
      <c r="FM122" s="179"/>
      <c r="FN122" s="179"/>
      <c r="FO122" s="179"/>
      <c r="FP122" s="179"/>
      <c r="FQ122" s="179"/>
      <c r="FR122" s="179"/>
      <c r="FS122" s="179"/>
      <c r="FT122" s="179"/>
      <c r="FU122" s="179"/>
      <c r="FV122" s="179"/>
      <c r="FW122" s="179"/>
      <c r="FX122" s="179"/>
      <c r="FY122" s="179"/>
      <c r="FZ122" s="179"/>
      <c r="GA122" s="179"/>
      <c r="GB122" s="179"/>
      <c r="GC122" s="179"/>
      <c r="GD122" s="179"/>
      <c r="GE122" s="179"/>
      <c r="GF122" s="179"/>
      <c r="GG122" s="179"/>
      <c r="GH122" s="179"/>
      <c r="GI122" s="179"/>
      <c r="GJ122" s="179"/>
      <c r="GK122" s="179"/>
      <c r="GL122" s="179"/>
      <c r="GM122" s="179"/>
      <c r="GN122" s="179"/>
      <c r="GO122" s="179"/>
      <c r="GP122" s="179"/>
      <c r="GQ122" s="179"/>
      <c r="GR122" s="179"/>
      <c r="GS122" s="179"/>
      <c r="GT122" s="179"/>
      <c r="GU122" s="179"/>
      <c r="GV122" s="179"/>
      <c r="GW122" s="179"/>
      <c r="GX122" s="179"/>
      <c r="GY122" s="179"/>
      <c r="GZ122" s="179"/>
      <c r="HA122" s="179"/>
      <c r="HB122" s="179"/>
      <c r="HC122" s="179"/>
      <c r="HD122" s="179"/>
      <c r="HE122" s="179"/>
      <c r="HF122" s="179"/>
      <c r="HG122" s="179"/>
      <c r="HH122" s="179"/>
      <c r="HI122" s="179"/>
      <c r="HJ122" s="179"/>
      <c r="HK122" s="179"/>
      <c r="HL122" s="179"/>
      <c r="HM122" s="179"/>
      <c r="HN122" s="179"/>
      <c r="HO122" s="179"/>
      <c r="HP122" s="179"/>
      <c r="HQ122" s="179"/>
      <c r="HR122" s="179"/>
      <c r="HS122" s="179"/>
      <c r="HT122" s="179"/>
      <c r="HU122" s="179"/>
      <c r="HV122" s="179"/>
      <c r="HW122" s="179"/>
      <c r="HX122" s="179"/>
      <c r="HY122" s="179"/>
      <c r="HZ122" s="179"/>
      <c r="IA122" s="179"/>
      <c r="IB122" s="179"/>
      <c r="IC122" s="179"/>
      <c r="ID122" s="179"/>
      <c r="IE122" s="179"/>
      <c r="IF122" s="179"/>
      <c r="IG122" s="179"/>
      <c r="IH122" s="179"/>
      <c r="II122" s="179"/>
      <c r="IJ122" s="179"/>
      <c r="IK122" s="179"/>
      <c r="IL122" s="179"/>
      <c r="IM122" s="179"/>
      <c r="IN122" s="179"/>
      <c r="IO122" s="179"/>
      <c r="IP122" s="179"/>
      <c r="IQ122" s="179"/>
      <c r="IR122" s="179"/>
      <c r="IS122" s="179"/>
      <c r="IT122" s="179"/>
      <c r="IU122" s="179"/>
      <c r="IV122" s="179"/>
    </row>
    <row r="123" spans="1:256" s="4" customFormat="1" ht="23.45" customHeight="1" x14ac:dyDescent="0.35">
      <c r="A123" s="202" t="s">
        <v>70</v>
      </c>
      <c r="B123" s="84" t="s">
        <v>6</v>
      </c>
      <c r="C123" s="54">
        <f>SUM(C124:C126)</f>
        <v>4828</v>
      </c>
      <c r="D123" s="33">
        <f>SUM(D124:D126)</f>
        <v>430000</v>
      </c>
      <c r="E123" s="94"/>
      <c r="F123" s="95"/>
      <c r="G123" s="158">
        <f>SUM(G124:G126)</f>
        <v>430000</v>
      </c>
      <c r="H123" s="209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4" customFormat="1" ht="23.45" customHeight="1" x14ac:dyDescent="0.35">
      <c r="A124" s="152" t="s">
        <v>73</v>
      </c>
      <c r="B124" s="140"/>
      <c r="C124" s="176">
        <v>3340</v>
      </c>
      <c r="D124" s="142">
        <v>100000</v>
      </c>
      <c r="E124" s="55"/>
      <c r="F124" s="142"/>
      <c r="G124" s="159">
        <v>100000</v>
      </c>
      <c r="H124" s="16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4" customFormat="1" ht="23.45" customHeight="1" x14ac:dyDescent="0.35">
      <c r="A125" s="152" t="s">
        <v>323</v>
      </c>
      <c r="B125" s="140"/>
      <c r="C125" s="176"/>
      <c r="D125" s="142">
        <v>300000</v>
      </c>
      <c r="E125" s="57"/>
      <c r="F125" s="74"/>
      <c r="G125" s="159">
        <v>300000</v>
      </c>
      <c r="H125" s="16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4" customFormat="1" ht="23.45" customHeight="1" x14ac:dyDescent="0.35">
      <c r="A126" s="152" t="s">
        <v>75</v>
      </c>
      <c r="B126" s="140"/>
      <c r="C126" s="53">
        <v>1488</v>
      </c>
      <c r="D126" s="142">
        <v>30000</v>
      </c>
      <c r="E126" s="50"/>
      <c r="F126" s="72"/>
      <c r="G126" s="159">
        <v>30000</v>
      </c>
      <c r="H126" s="16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4" customFormat="1" ht="23.45" customHeight="1" x14ac:dyDescent="0.35">
      <c r="A127" s="154" t="s">
        <v>183</v>
      </c>
      <c r="B127" s="85" t="s">
        <v>6</v>
      </c>
      <c r="C127" s="58"/>
      <c r="D127" s="59">
        <f>SUM(D128)</f>
        <v>5000</v>
      </c>
      <c r="E127" s="59"/>
      <c r="F127" s="59"/>
      <c r="G127" s="207">
        <f>SUM(G128)</f>
        <v>5000</v>
      </c>
      <c r="H127" s="16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4" customFormat="1" ht="23.45" customHeight="1" x14ac:dyDescent="0.35">
      <c r="A128" s="152" t="s">
        <v>78</v>
      </c>
      <c r="B128" s="140"/>
      <c r="C128" s="53"/>
      <c r="D128" s="72">
        <v>5000</v>
      </c>
      <c r="E128" s="72"/>
      <c r="F128" s="60"/>
      <c r="G128" s="183">
        <v>5000</v>
      </c>
      <c r="H128" s="16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4" customFormat="1" ht="23.45" customHeight="1" x14ac:dyDescent="0.35">
      <c r="A129" s="203" t="s">
        <v>184</v>
      </c>
      <c r="B129" s="85" t="s">
        <v>6</v>
      </c>
      <c r="C129" s="40">
        <f>SUM(C131)</f>
        <v>36354</v>
      </c>
      <c r="D129" s="59">
        <f>SUM(D131+D132)</f>
        <v>110000</v>
      </c>
      <c r="E129" s="61"/>
      <c r="F129" s="72"/>
      <c r="G129" s="207">
        <f>SUM(G131+G132)</f>
        <v>110000</v>
      </c>
      <c r="H129" s="16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4" customFormat="1" ht="23.45" customHeight="1" x14ac:dyDescent="0.35">
      <c r="A130" s="154" t="s">
        <v>185</v>
      </c>
      <c r="B130" s="86"/>
      <c r="C130" s="62"/>
      <c r="D130" s="59"/>
      <c r="E130" s="59"/>
      <c r="F130" s="59"/>
      <c r="G130" s="207"/>
      <c r="H130" s="167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s="4" customFormat="1" ht="23.45" customHeight="1" x14ac:dyDescent="0.35">
      <c r="A131" s="152" t="s">
        <v>81</v>
      </c>
      <c r="B131" s="140"/>
      <c r="C131" s="141">
        <v>36354</v>
      </c>
      <c r="D131" s="72">
        <v>100000</v>
      </c>
      <c r="E131" s="63"/>
      <c r="F131" s="56"/>
      <c r="G131" s="183">
        <v>100000</v>
      </c>
      <c r="H131" s="167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s="4" customFormat="1" ht="23.45" customHeight="1" x14ac:dyDescent="0.35">
      <c r="A132" s="152" t="s">
        <v>186</v>
      </c>
      <c r="B132" s="140"/>
      <c r="C132" s="143"/>
      <c r="D132" s="72">
        <v>10000</v>
      </c>
      <c r="E132" s="63"/>
      <c r="F132" s="56"/>
      <c r="G132" s="183">
        <v>10000</v>
      </c>
      <c r="H132" s="16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s="180" customFormat="1" ht="23.45" customHeight="1" x14ac:dyDescent="0.35">
      <c r="A133" s="154" t="s">
        <v>187</v>
      </c>
      <c r="B133" s="85" t="s">
        <v>6</v>
      </c>
      <c r="C133" s="40">
        <f>SUM(C134:C137)</f>
        <v>94021.74</v>
      </c>
      <c r="D133" s="59">
        <f>SUM(D134:D137)</f>
        <v>186000</v>
      </c>
      <c r="E133" s="205" t="s">
        <v>153</v>
      </c>
      <c r="F133" s="51">
        <f>G133-D133</f>
        <v>-28000</v>
      </c>
      <c r="G133" s="207">
        <f>SUM(G134:G137)</f>
        <v>158000</v>
      </c>
      <c r="H133" s="168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179"/>
      <c r="DH133" s="179"/>
      <c r="DI133" s="179"/>
      <c r="DJ133" s="179"/>
      <c r="DK133" s="179"/>
      <c r="DL133" s="179"/>
      <c r="DM133" s="179"/>
      <c r="DN133" s="179"/>
      <c r="DO133" s="179"/>
      <c r="DP133" s="179"/>
      <c r="DQ133" s="179"/>
      <c r="DR133" s="179"/>
      <c r="DS133" s="179"/>
      <c r="DT133" s="179"/>
      <c r="DU133" s="179"/>
      <c r="DV133" s="179"/>
      <c r="DW133" s="179"/>
      <c r="DX133" s="179"/>
      <c r="DY133" s="179"/>
      <c r="DZ133" s="179"/>
      <c r="EA133" s="179"/>
      <c r="EB133" s="179"/>
      <c r="EC133" s="179"/>
      <c r="ED133" s="179"/>
      <c r="EE133" s="179"/>
      <c r="EF133" s="179"/>
      <c r="EG133" s="179"/>
      <c r="EH133" s="179"/>
      <c r="EI133" s="179"/>
      <c r="EJ133" s="179"/>
      <c r="EK133" s="179"/>
      <c r="EL133" s="179"/>
      <c r="EM133" s="179"/>
      <c r="EN133" s="179"/>
      <c r="EO133" s="179"/>
      <c r="EP133" s="179"/>
      <c r="EQ133" s="179"/>
      <c r="ER133" s="179"/>
      <c r="ES133" s="179"/>
      <c r="ET133" s="179"/>
      <c r="EU133" s="179"/>
      <c r="EV133" s="179"/>
      <c r="EW133" s="179"/>
      <c r="EX133" s="179"/>
      <c r="EY133" s="179"/>
      <c r="EZ133" s="179"/>
      <c r="FA133" s="179"/>
      <c r="FB133" s="179"/>
      <c r="FC133" s="179"/>
      <c r="FD133" s="179"/>
      <c r="FE133" s="179"/>
      <c r="FF133" s="179"/>
      <c r="FG133" s="179"/>
      <c r="FH133" s="179"/>
      <c r="FI133" s="179"/>
      <c r="FJ133" s="179"/>
      <c r="FK133" s="179"/>
      <c r="FL133" s="179"/>
      <c r="FM133" s="179"/>
      <c r="FN133" s="179"/>
      <c r="FO133" s="179"/>
      <c r="FP133" s="179"/>
      <c r="FQ133" s="179"/>
      <c r="FR133" s="179"/>
      <c r="FS133" s="179"/>
      <c r="FT133" s="179"/>
      <c r="FU133" s="179"/>
      <c r="FV133" s="179"/>
      <c r="FW133" s="179"/>
      <c r="FX133" s="179"/>
      <c r="FY133" s="179"/>
      <c r="FZ133" s="179"/>
      <c r="GA133" s="179"/>
      <c r="GB133" s="179"/>
      <c r="GC133" s="179"/>
      <c r="GD133" s="179"/>
      <c r="GE133" s="179"/>
      <c r="GF133" s="179"/>
      <c r="GG133" s="179"/>
      <c r="GH133" s="179"/>
      <c r="GI133" s="179"/>
      <c r="GJ133" s="179"/>
      <c r="GK133" s="179"/>
      <c r="GL133" s="179"/>
      <c r="GM133" s="179"/>
      <c r="GN133" s="179"/>
      <c r="GO133" s="179"/>
      <c r="GP133" s="179"/>
      <c r="GQ133" s="179"/>
      <c r="GR133" s="179"/>
      <c r="GS133" s="179"/>
      <c r="GT133" s="179"/>
      <c r="GU133" s="179"/>
      <c r="GV133" s="179"/>
      <c r="GW133" s="179"/>
      <c r="GX133" s="179"/>
      <c r="GY133" s="179"/>
      <c r="GZ133" s="179"/>
      <c r="HA133" s="179"/>
      <c r="HB133" s="179"/>
      <c r="HC133" s="179"/>
      <c r="HD133" s="179"/>
      <c r="HE133" s="179"/>
      <c r="HF133" s="179"/>
      <c r="HG133" s="179"/>
      <c r="HH133" s="179"/>
      <c r="HI133" s="179"/>
      <c r="HJ133" s="179"/>
      <c r="HK133" s="179"/>
      <c r="HL133" s="179"/>
      <c r="HM133" s="179"/>
      <c r="HN133" s="179"/>
      <c r="HO133" s="179"/>
      <c r="HP133" s="179"/>
      <c r="HQ133" s="179"/>
      <c r="HR133" s="179"/>
      <c r="HS133" s="179"/>
      <c r="HT133" s="179"/>
      <c r="HU133" s="179"/>
      <c r="HV133" s="179"/>
      <c r="HW133" s="179"/>
      <c r="HX133" s="179"/>
      <c r="HY133" s="179"/>
      <c r="HZ133" s="179"/>
      <c r="IA133" s="179"/>
      <c r="IB133" s="179"/>
      <c r="IC133" s="179"/>
      <c r="ID133" s="179"/>
      <c r="IE133" s="179"/>
      <c r="IF133" s="179"/>
      <c r="IG133" s="179"/>
      <c r="IH133" s="179"/>
      <c r="II133" s="179"/>
      <c r="IJ133" s="179"/>
      <c r="IK133" s="179"/>
      <c r="IL133" s="179"/>
      <c r="IM133" s="179"/>
      <c r="IN133" s="179"/>
      <c r="IO133" s="179"/>
      <c r="IP133" s="179"/>
      <c r="IQ133" s="179"/>
      <c r="IR133" s="179"/>
      <c r="IS133" s="179"/>
      <c r="IT133" s="179"/>
      <c r="IU133" s="179"/>
      <c r="IV133" s="179"/>
    </row>
    <row r="134" spans="1:256" s="4" customFormat="1" ht="23.45" customHeight="1" x14ac:dyDescent="0.35">
      <c r="A134" s="152" t="s">
        <v>89</v>
      </c>
      <c r="B134" s="140"/>
      <c r="C134" s="141">
        <v>69567.94</v>
      </c>
      <c r="D134" s="72">
        <v>130000</v>
      </c>
      <c r="E134" s="64" t="s">
        <v>153</v>
      </c>
      <c r="F134" s="56">
        <f>G134-D134</f>
        <v>-30000</v>
      </c>
      <c r="G134" s="183">
        <v>100000</v>
      </c>
      <c r="H134" s="16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4" customFormat="1" ht="23.45" customHeight="1" x14ac:dyDescent="0.35">
      <c r="A135" s="152" t="s">
        <v>93</v>
      </c>
      <c r="B135" s="140"/>
      <c r="C135" s="141">
        <v>1605</v>
      </c>
      <c r="D135" s="72">
        <v>3000</v>
      </c>
      <c r="E135" s="63"/>
      <c r="F135" s="56"/>
      <c r="G135" s="183">
        <v>3000</v>
      </c>
      <c r="H135" s="16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4" customFormat="1" ht="23.45" customHeight="1" x14ac:dyDescent="0.35">
      <c r="A136" s="152" t="s">
        <v>91</v>
      </c>
      <c r="B136" s="140"/>
      <c r="C136" s="176">
        <v>4888.8</v>
      </c>
      <c r="D136" s="72">
        <v>3000</v>
      </c>
      <c r="E136" s="65" t="s">
        <v>151</v>
      </c>
      <c r="F136" s="74">
        <f>G136-D136</f>
        <v>2000</v>
      </c>
      <c r="G136" s="183">
        <v>5000</v>
      </c>
      <c r="H136" s="16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4" customFormat="1" ht="23.45" customHeight="1" x14ac:dyDescent="0.35">
      <c r="A137" s="152" t="s">
        <v>188</v>
      </c>
      <c r="B137" s="140"/>
      <c r="C137" s="176">
        <v>17960</v>
      </c>
      <c r="D137" s="72">
        <v>50000</v>
      </c>
      <c r="E137" s="63"/>
      <c r="F137" s="56"/>
      <c r="G137" s="183">
        <v>50000</v>
      </c>
      <c r="H137" s="16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180" customFormat="1" ht="23.45" customHeight="1" x14ac:dyDescent="0.35">
      <c r="A138" s="154" t="s">
        <v>97</v>
      </c>
      <c r="B138" s="85" t="s">
        <v>6</v>
      </c>
      <c r="C138" s="40">
        <f>SUM(C139:C144)</f>
        <v>92815.17</v>
      </c>
      <c r="D138" s="39">
        <f>SUM(D139:D144)</f>
        <v>139000</v>
      </c>
      <c r="E138" s="205" t="s">
        <v>153</v>
      </c>
      <c r="F138" s="51">
        <f>G138-D138</f>
        <v>-21000</v>
      </c>
      <c r="G138" s="160">
        <f>SUM(G139:G144)</f>
        <v>118000</v>
      </c>
      <c r="H138" s="168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179"/>
      <c r="DH138" s="179"/>
      <c r="DI138" s="179"/>
      <c r="DJ138" s="179"/>
      <c r="DK138" s="179"/>
      <c r="DL138" s="179"/>
      <c r="DM138" s="179"/>
      <c r="DN138" s="179"/>
      <c r="DO138" s="179"/>
      <c r="DP138" s="179"/>
      <c r="DQ138" s="179"/>
      <c r="DR138" s="179"/>
      <c r="DS138" s="179"/>
      <c r="DT138" s="179"/>
      <c r="DU138" s="179"/>
      <c r="DV138" s="179"/>
      <c r="DW138" s="179"/>
      <c r="DX138" s="179"/>
      <c r="DY138" s="179"/>
      <c r="DZ138" s="179"/>
      <c r="EA138" s="179"/>
      <c r="EB138" s="179"/>
      <c r="EC138" s="179"/>
      <c r="ED138" s="179"/>
      <c r="EE138" s="179"/>
      <c r="EF138" s="179"/>
      <c r="EG138" s="179"/>
      <c r="EH138" s="179"/>
      <c r="EI138" s="179"/>
      <c r="EJ138" s="179"/>
      <c r="EK138" s="179"/>
      <c r="EL138" s="179"/>
      <c r="EM138" s="179"/>
      <c r="EN138" s="179"/>
      <c r="EO138" s="179"/>
      <c r="EP138" s="179"/>
      <c r="EQ138" s="179"/>
      <c r="ER138" s="179"/>
      <c r="ES138" s="179"/>
      <c r="ET138" s="179"/>
      <c r="EU138" s="179"/>
      <c r="EV138" s="179"/>
      <c r="EW138" s="179"/>
      <c r="EX138" s="179"/>
      <c r="EY138" s="179"/>
      <c r="EZ138" s="179"/>
      <c r="FA138" s="179"/>
      <c r="FB138" s="179"/>
      <c r="FC138" s="179"/>
      <c r="FD138" s="179"/>
      <c r="FE138" s="179"/>
      <c r="FF138" s="179"/>
      <c r="FG138" s="179"/>
      <c r="FH138" s="179"/>
      <c r="FI138" s="179"/>
      <c r="FJ138" s="179"/>
      <c r="FK138" s="179"/>
      <c r="FL138" s="179"/>
      <c r="FM138" s="179"/>
      <c r="FN138" s="179"/>
      <c r="FO138" s="179"/>
      <c r="FP138" s="179"/>
      <c r="FQ138" s="179"/>
      <c r="FR138" s="179"/>
      <c r="FS138" s="179"/>
      <c r="FT138" s="179"/>
      <c r="FU138" s="179"/>
      <c r="FV138" s="179"/>
      <c r="FW138" s="179"/>
      <c r="FX138" s="179"/>
      <c r="FY138" s="179"/>
      <c r="FZ138" s="179"/>
      <c r="GA138" s="179"/>
      <c r="GB138" s="179"/>
      <c r="GC138" s="179"/>
      <c r="GD138" s="179"/>
      <c r="GE138" s="179"/>
      <c r="GF138" s="179"/>
      <c r="GG138" s="179"/>
      <c r="GH138" s="179"/>
      <c r="GI138" s="179"/>
      <c r="GJ138" s="179"/>
      <c r="GK138" s="179"/>
      <c r="GL138" s="179"/>
      <c r="GM138" s="179"/>
      <c r="GN138" s="179"/>
      <c r="GO138" s="179"/>
      <c r="GP138" s="179"/>
      <c r="GQ138" s="179"/>
      <c r="GR138" s="179"/>
      <c r="GS138" s="179"/>
      <c r="GT138" s="179"/>
      <c r="GU138" s="179"/>
      <c r="GV138" s="179"/>
      <c r="GW138" s="179"/>
      <c r="GX138" s="179"/>
      <c r="GY138" s="179"/>
      <c r="GZ138" s="179"/>
      <c r="HA138" s="179"/>
      <c r="HB138" s="179"/>
      <c r="HC138" s="179"/>
      <c r="HD138" s="179"/>
      <c r="HE138" s="179"/>
      <c r="HF138" s="179"/>
      <c r="HG138" s="179"/>
      <c r="HH138" s="179"/>
      <c r="HI138" s="179"/>
      <c r="HJ138" s="179"/>
      <c r="HK138" s="179"/>
      <c r="HL138" s="179"/>
      <c r="HM138" s="179"/>
      <c r="HN138" s="179"/>
      <c r="HO138" s="179"/>
      <c r="HP138" s="179"/>
      <c r="HQ138" s="179"/>
      <c r="HR138" s="179"/>
      <c r="HS138" s="179"/>
      <c r="HT138" s="179"/>
      <c r="HU138" s="179"/>
      <c r="HV138" s="179"/>
      <c r="HW138" s="179"/>
      <c r="HX138" s="179"/>
      <c r="HY138" s="179"/>
      <c r="HZ138" s="179"/>
      <c r="IA138" s="179"/>
      <c r="IB138" s="179"/>
      <c r="IC138" s="179"/>
      <c r="ID138" s="179"/>
      <c r="IE138" s="179"/>
      <c r="IF138" s="179"/>
      <c r="IG138" s="179"/>
      <c r="IH138" s="179"/>
      <c r="II138" s="179"/>
      <c r="IJ138" s="179"/>
      <c r="IK138" s="179"/>
      <c r="IL138" s="179"/>
      <c r="IM138" s="179"/>
      <c r="IN138" s="179"/>
      <c r="IO138" s="179"/>
      <c r="IP138" s="179"/>
      <c r="IQ138" s="179"/>
      <c r="IR138" s="179"/>
      <c r="IS138" s="179"/>
      <c r="IT138" s="179"/>
      <c r="IU138" s="179"/>
      <c r="IV138" s="179"/>
    </row>
    <row r="139" spans="1:256" s="4" customFormat="1" ht="23.45" customHeight="1" x14ac:dyDescent="0.35">
      <c r="A139" s="152" t="s">
        <v>102</v>
      </c>
      <c r="B139" s="140"/>
      <c r="C139" s="141">
        <v>79321.39</v>
      </c>
      <c r="D139" s="72">
        <v>120000</v>
      </c>
      <c r="E139" s="64" t="s">
        <v>153</v>
      </c>
      <c r="F139" s="56">
        <f>G139-D139</f>
        <v>-20000</v>
      </c>
      <c r="G139" s="183">
        <v>100000</v>
      </c>
      <c r="H139" s="167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4" customFormat="1" ht="23.45" customHeight="1" x14ac:dyDescent="0.35">
      <c r="A140" s="152" t="s">
        <v>100</v>
      </c>
      <c r="B140" s="140"/>
      <c r="C140" s="141">
        <v>1359.77</v>
      </c>
      <c r="D140" s="72">
        <v>2000</v>
      </c>
      <c r="E140" s="63"/>
      <c r="F140" s="56"/>
      <c r="G140" s="183">
        <v>2000</v>
      </c>
      <c r="H140" s="16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4" customFormat="1" ht="23.45" customHeight="1" x14ac:dyDescent="0.35">
      <c r="A141" s="152" t="s">
        <v>189</v>
      </c>
      <c r="B141" s="140"/>
      <c r="C141" s="141">
        <v>1222</v>
      </c>
      <c r="D141" s="72">
        <v>2000</v>
      </c>
      <c r="E141" s="61"/>
      <c r="F141" s="72"/>
      <c r="G141" s="183">
        <v>2000</v>
      </c>
      <c r="H141" s="16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4" customFormat="1" ht="23.45" customHeight="1" x14ac:dyDescent="0.35">
      <c r="A142" s="152" t="s">
        <v>104</v>
      </c>
      <c r="B142" s="140"/>
      <c r="C142" s="141">
        <v>10912.01</v>
      </c>
      <c r="D142" s="72">
        <v>6000</v>
      </c>
      <c r="E142" s="64" t="s">
        <v>153</v>
      </c>
      <c r="F142" s="56">
        <f>G142-D142</f>
        <v>-1000</v>
      </c>
      <c r="G142" s="183">
        <v>5000</v>
      </c>
      <c r="H142" s="16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4" customFormat="1" ht="23.45" customHeight="1" x14ac:dyDescent="0.35">
      <c r="A143" s="152" t="s">
        <v>190</v>
      </c>
      <c r="B143" s="140"/>
      <c r="C143" s="141"/>
      <c r="D143" s="72">
        <v>8000</v>
      </c>
      <c r="E143" s="67"/>
      <c r="F143" s="74"/>
      <c r="G143" s="183">
        <v>8000</v>
      </c>
      <c r="H143" s="16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4" customFormat="1" ht="23.45" customHeight="1" x14ac:dyDescent="0.35">
      <c r="A144" s="152" t="s">
        <v>108</v>
      </c>
      <c r="B144" s="140"/>
      <c r="C144" s="66"/>
      <c r="D144" s="72">
        <v>1000</v>
      </c>
      <c r="E144" s="67"/>
      <c r="F144" s="74"/>
      <c r="G144" s="183">
        <v>1000</v>
      </c>
      <c r="H144" s="16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180" customFormat="1" ht="23.45" customHeight="1" x14ac:dyDescent="0.35">
      <c r="A145" s="154" t="s">
        <v>191</v>
      </c>
      <c r="B145" s="85" t="s">
        <v>6</v>
      </c>
      <c r="C145" s="58">
        <f>SUM(C146)</f>
        <v>135100</v>
      </c>
      <c r="D145" s="59">
        <f>SUM(D146)</f>
        <v>135100</v>
      </c>
      <c r="E145" s="206"/>
      <c r="F145" s="51"/>
      <c r="G145" s="207">
        <f>SUM(G146)</f>
        <v>135100</v>
      </c>
      <c r="H145" s="168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179"/>
      <c r="DH145" s="179"/>
      <c r="DI145" s="179"/>
      <c r="DJ145" s="179"/>
      <c r="DK145" s="179"/>
      <c r="DL145" s="179"/>
      <c r="DM145" s="179"/>
      <c r="DN145" s="179"/>
      <c r="DO145" s="179"/>
      <c r="DP145" s="179"/>
      <c r="DQ145" s="179"/>
      <c r="DR145" s="179"/>
      <c r="DS145" s="179"/>
      <c r="DT145" s="179"/>
      <c r="DU145" s="179"/>
      <c r="DV145" s="179"/>
      <c r="DW145" s="179"/>
      <c r="DX145" s="179"/>
      <c r="DY145" s="179"/>
      <c r="DZ145" s="179"/>
      <c r="EA145" s="179"/>
      <c r="EB145" s="179"/>
      <c r="EC145" s="179"/>
      <c r="ED145" s="179"/>
      <c r="EE145" s="179"/>
      <c r="EF145" s="179"/>
      <c r="EG145" s="179"/>
      <c r="EH145" s="179"/>
      <c r="EI145" s="179"/>
      <c r="EJ145" s="179"/>
      <c r="EK145" s="179"/>
      <c r="EL145" s="179"/>
      <c r="EM145" s="179"/>
      <c r="EN145" s="179"/>
      <c r="EO145" s="179"/>
      <c r="EP145" s="179"/>
      <c r="EQ145" s="179"/>
      <c r="ER145" s="179"/>
      <c r="ES145" s="179"/>
      <c r="ET145" s="179"/>
      <c r="EU145" s="179"/>
      <c r="EV145" s="179"/>
      <c r="EW145" s="179"/>
      <c r="EX145" s="179"/>
      <c r="EY145" s="179"/>
      <c r="EZ145" s="179"/>
      <c r="FA145" s="179"/>
      <c r="FB145" s="179"/>
      <c r="FC145" s="179"/>
      <c r="FD145" s="179"/>
      <c r="FE145" s="179"/>
      <c r="FF145" s="179"/>
      <c r="FG145" s="179"/>
      <c r="FH145" s="179"/>
      <c r="FI145" s="179"/>
      <c r="FJ145" s="179"/>
      <c r="FK145" s="179"/>
      <c r="FL145" s="179"/>
      <c r="FM145" s="179"/>
      <c r="FN145" s="179"/>
      <c r="FO145" s="179"/>
      <c r="FP145" s="179"/>
      <c r="FQ145" s="179"/>
      <c r="FR145" s="179"/>
      <c r="FS145" s="179"/>
      <c r="FT145" s="179"/>
      <c r="FU145" s="179"/>
      <c r="FV145" s="179"/>
      <c r="FW145" s="179"/>
      <c r="FX145" s="179"/>
      <c r="FY145" s="179"/>
      <c r="FZ145" s="179"/>
      <c r="GA145" s="179"/>
      <c r="GB145" s="179"/>
      <c r="GC145" s="179"/>
      <c r="GD145" s="179"/>
      <c r="GE145" s="179"/>
      <c r="GF145" s="179"/>
      <c r="GG145" s="179"/>
      <c r="GH145" s="179"/>
      <c r="GI145" s="179"/>
      <c r="GJ145" s="179"/>
      <c r="GK145" s="179"/>
      <c r="GL145" s="179"/>
      <c r="GM145" s="179"/>
      <c r="GN145" s="179"/>
      <c r="GO145" s="179"/>
      <c r="GP145" s="179"/>
      <c r="GQ145" s="179"/>
      <c r="GR145" s="179"/>
      <c r="GS145" s="179"/>
      <c r="GT145" s="179"/>
      <c r="GU145" s="179"/>
      <c r="GV145" s="179"/>
      <c r="GW145" s="179"/>
      <c r="GX145" s="179"/>
      <c r="GY145" s="179"/>
      <c r="GZ145" s="179"/>
      <c r="HA145" s="179"/>
      <c r="HB145" s="179"/>
      <c r="HC145" s="179"/>
      <c r="HD145" s="179"/>
      <c r="HE145" s="179"/>
      <c r="HF145" s="179"/>
      <c r="HG145" s="179"/>
      <c r="HH145" s="179"/>
      <c r="HI145" s="179"/>
      <c r="HJ145" s="179"/>
      <c r="HK145" s="179"/>
      <c r="HL145" s="179"/>
      <c r="HM145" s="179"/>
      <c r="HN145" s="179"/>
      <c r="HO145" s="179"/>
      <c r="HP145" s="179"/>
      <c r="HQ145" s="179"/>
      <c r="HR145" s="179"/>
      <c r="HS145" s="179"/>
      <c r="HT145" s="179"/>
      <c r="HU145" s="179"/>
      <c r="HV145" s="179"/>
      <c r="HW145" s="179"/>
      <c r="HX145" s="179"/>
      <c r="HY145" s="179"/>
      <c r="HZ145" s="179"/>
      <c r="IA145" s="179"/>
      <c r="IB145" s="179"/>
      <c r="IC145" s="179"/>
      <c r="ID145" s="179"/>
      <c r="IE145" s="179"/>
      <c r="IF145" s="179"/>
      <c r="IG145" s="179"/>
      <c r="IH145" s="179"/>
      <c r="II145" s="179"/>
      <c r="IJ145" s="179"/>
      <c r="IK145" s="179"/>
      <c r="IL145" s="179"/>
      <c r="IM145" s="179"/>
      <c r="IN145" s="179"/>
      <c r="IO145" s="179"/>
      <c r="IP145" s="179"/>
      <c r="IQ145" s="179"/>
      <c r="IR145" s="179"/>
      <c r="IS145" s="179"/>
      <c r="IT145" s="179"/>
      <c r="IU145" s="179"/>
      <c r="IV145" s="179"/>
    </row>
    <row r="146" spans="1:256" s="180" customFormat="1" ht="23.45" customHeight="1" x14ac:dyDescent="0.35">
      <c r="A146" s="154" t="s">
        <v>192</v>
      </c>
      <c r="B146" s="85" t="s">
        <v>6</v>
      </c>
      <c r="C146" s="58">
        <f>SUM(C147:C147)</f>
        <v>135100</v>
      </c>
      <c r="D146" s="59">
        <f>SUM(D147:D147)</f>
        <v>135100</v>
      </c>
      <c r="E146" s="206"/>
      <c r="F146" s="51"/>
      <c r="G146" s="207">
        <f>SUM(G147:G147)</f>
        <v>135100</v>
      </c>
      <c r="H146" s="168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179"/>
      <c r="DH146" s="179"/>
      <c r="DI146" s="179"/>
      <c r="DJ146" s="179"/>
      <c r="DK146" s="179"/>
      <c r="DL146" s="179"/>
      <c r="DM146" s="179"/>
      <c r="DN146" s="179"/>
      <c r="DO146" s="179"/>
      <c r="DP146" s="179"/>
      <c r="DQ146" s="179"/>
      <c r="DR146" s="179"/>
      <c r="DS146" s="179"/>
      <c r="DT146" s="179"/>
      <c r="DU146" s="179"/>
      <c r="DV146" s="179"/>
      <c r="DW146" s="179"/>
      <c r="DX146" s="179"/>
      <c r="DY146" s="179"/>
      <c r="DZ146" s="179"/>
      <c r="EA146" s="179"/>
      <c r="EB146" s="179"/>
      <c r="EC146" s="179"/>
      <c r="ED146" s="179"/>
      <c r="EE146" s="179"/>
      <c r="EF146" s="179"/>
      <c r="EG146" s="179"/>
      <c r="EH146" s="179"/>
      <c r="EI146" s="179"/>
      <c r="EJ146" s="179"/>
      <c r="EK146" s="179"/>
      <c r="EL146" s="179"/>
      <c r="EM146" s="179"/>
      <c r="EN146" s="179"/>
      <c r="EO146" s="179"/>
      <c r="EP146" s="179"/>
      <c r="EQ146" s="179"/>
      <c r="ER146" s="179"/>
      <c r="ES146" s="179"/>
      <c r="ET146" s="179"/>
      <c r="EU146" s="179"/>
      <c r="EV146" s="179"/>
      <c r="EW146" s="179"/>
      <c r="EX146" s="179"/>
      <c r="EY146" s="179"/>
      <c r="EZ146" s="179"/>
      <c r="FA146" s="179"/>
      <c r="FB146" s="179"/>
      <c r="FC146" s="179"/>
      <c r="FD146" s="179"/>
      <c r="FE146" s="179"/>
      <c r="FF146" s="179"/>
      <c r="FG146" s="179"/>
      <c r="FH146" s="179"/>
      <c r="FI146" s="179"/>
      <c r="FJ146" s="179"/>
      <c r="FK146" s="179"/>
      <c r="FL146" s="179"/>
      <c r="FM146" s="179"/>
      <c r="FN146" s="179"/>
      <c r="FO146" s="179"/>
      <c r="FP146" s="179"/>
      <c r="FQ146" s="179"/>
      <c r="FR146" s="179"/>
      <c r="FS146" s="179"/>
      <c r="FT146" s="179"/>
      <c r="FU146" s="179"/>
      <c r="FV146" s="179"/>
      <c r="FW146" s="179"/>
      <c r="FX146" s="179"/>
      <c r="FY146" s="179"/>
      <c r="FZ146" s="179"/>
      <c r="GA146" s="179"/>
      <c r="GB146" s="179"/>
      <c r="GC146" s="179"/>
      <c r="GD146" s="179"/>
      <c r="GE146" s="179"/>
      <c r="GF146" s="179"/>
      <c r="GG146" s="179"/>
      <c r="GH146" s="179"/>
      <c r="GI146" s="179"/>
      <c r="GJ146" s="179"/>
      <c r="GK146" s="179"/>
      <c r="GL146" s="179"/>
      <c r="GM146" s="179"/>
      <c r="GN146" s="179"/>
      <c r="GO146" s="179"/>
      <c r="GP146" s="179"/>
      <c r="GQ146" s="179"/>
      <c r="GR146" s="179"/>
      <c r="GS146" s="179"/>
      <c r="GT146" s="179"/>
      <c r="GU146" s="179"/>
      <c r="GV146" s="179"/>
      <c r="GW146" s="179"/>
      <c r="GX146" s="179"/>
      <c r="GY146" s="179"/>
      <c r="GZ146" s="179"/>
      <c r="HA146" s="179"/>
      <c r="HB146" s="179"/>
      <c r="HC146" s="179"/>
      <c r="HD146" s="179"/>
      <c r="HE146" s="179"/>
      <c r="HF146" s="179"/>
      <c r="HG146" s="179"/>
      <c r="HH146" s="179"/>
      <c r="HI146" s="179"/>
      <c r="HJ146" s="179"/>
      <c r="HK146" s="179"/>
      <c r="HL146" s="179"/>
      <c r="HM146" s="179"/>
      <c r="HN146" s="179"/>
      <c r="HO146" s="179"/>
      <c r="HP146" s="179"/>
      <c r="HQ146" s="179"/>
      <c r="HR146" s="179"/>
      <c r="HS146" s="179"/>
      <c r="HT146" s="179"/>
      <c r="HU146" s="179"/>
      <c r="HV146" s="179"/>
      <c r="HW146" s="179"/>
      <c r="HX146" s="179"/>
      <c r="HY146" s="179"/>
      <c r="HZ146" s="179"/>
      <c r="IA146" s="179"/>
      <c r="IB146" s="179"/>
      <c r="IC146" s="179"/>
      <c r="ID146" s="179"/>
      <c r="IE146" s="179"/>
      <c r="IF146" s="179"/>
      <c r="IG146" s="179"/>
      <c r="IH146" s="179"/>
      <c r="II146" s="179"/>
      <c r="IJ146" s="179"/>
      <c r="IK146" s="179"/>
      <c r="IL146" s="179"/>
      <c r="IM146" s="179"/>
      <c r="IN146" s="179"/>
      <c r="IO146" s="179"/>
      <c r="IP146" s="179"/>
      <c r="IQ146" s="179"/>
      <c r="IR146" s="179"/>
      <c r="IS146" s="179"/>
      <c r="IT146" s="179"/>
      <c r="IU146" s="179"/>
      <c r="IV146" s="179"/>
    </row>
    <row r="147" spans="1:256" s="4" customFormat="1" ht="23.45" customHeight="1" x14ac:dyDescent="0.35">
      <c r="A147" s="152" t="s">
        <v>113</v>
      </c>
      <c r="B147" s="140"/>
      <c r="C147" s="176">
        <v>135100</v>
      </c>
      <c r="D147" s="72">
        <v>135100</v>
      </c>
      <c r="E147" s="63"/>
      <c r="F147" s="56"/>
      <c r="G147" s="183">
        <v>135100</v>
      </c>
      <c r="H147" s="16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4" customFormat="1" ht="23.45" customHeight="1" x14ac:dyDescent="0.35">
      <c r="A148" s="155"/>
      <c r="B148" s="156"/>
      <c r="C148" s="197"/>
      <c r="D148" s="198"/>
      <c r="E148" s="68"/>
      <c r="F148" s="198"/>
      <c r="G148" s="208"/>
      <c r="H148" s="169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s="4" customFormat="1" ht="23.45" customHeight="1" x14ac:dyDescent="0.35">
      <c r="A149" s="369" t="s">
        <v>193</v>
      </c>
      <c r="B149" s="376"/>
      <c r="C149" s="212">
        <f>SUM(C88+C92+C145)</f>
        <v>4120790.5999999996</v>
      </c>
      <c r="D149" s="42">
        <f>SUM(D88+D92+D145)</f>
        <v>5153100</v>
      </c>
      <c r="E149" s="69" t="s">
        <v>153</v>
      </c>
      <c r="F149" s="70">
        <f>G149-D149</f>
        <v>-17000</v>
      </c>
      <c r="G149" s="106">
        <f>SUM(G88+G92+G145)</f>
        <v>5136100</v>
      </c>
      <c r="H149" s="2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s="4" customFormat="1" ht="23.45" customHeight="1" x14ac:dyDescent="0.35">
      <c r="A150" s="119"/>
      <c r="B150" s="120"/>
      <c r="C150" s="146"/>
      <c r="D150" s="98"/>
      <c r="E150" s="199"/>
      <c r="F150" s="200"/>
      <c r="G150" s="201"/>
      <c r="H150" s="11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s="4" customFormat="1" ht="23.45" customHeight="1" x14ac:dyDescent="0.35">
      <c r="A151" s="315"/>
      <c r="B151" s="316"/>
      <c r="C151" s="171"/>
      <c r="D151" s="13"/>
      <c r="E151" s="213"/>
      <c r="F151" s="214"/>
      <c r="G151" s="215"/>
      <c r="H151" s="31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ht="23.45" customHeight="1" x14ac:dyDescent="0.35">
      <c r="A152" s="363" t="s">
        <v>333</v>
      </c>
      <c r="B152" s="364"/>
      <c r="C152" s="364"/>
      <c r="D152" s="364"/>
      <c r="E152" s="364"/>
      <c r="F152" s="364"/>
      <c r="G152" s="364"/>
      <c r="H152" s="364"/>
    </row>
    <row r="153" spans="1:256" ht="29.45" customHeight="1" x14ac:dyDescent="0.4">
      <c r="A153" s="340" t="s">
        <v>308</v>
      </c>
      <c r="B153" s="341"/>
      <c r="C153" s="341"/>
      <c r="D153" s="341"/>
      <c r="E153" s="341"/>
      <c r="F153" s="341"/>
      <c r="G153" s="341"/>
      <c r="H153" s="341"/>
    </row>
    <row r="154" spans="1:256" ht="23.45" customHeight="1" x14ac:dyDescent="0.35">
      <c r="A154" s="91" t="s">
        <v>194</v>
      </c>
      <c r="B154" s="92"/>
      <c r="C154" s="92"/>
      <c r="D154" s="10"/>
      <c r="E154" s="91" t="s">
        <v>195</v>
      </c>
      <c r="F154" s="10"/>
      <c r="G154" s="92"/>
      <c r="H154" s="92"/>
    </row>
    <row r="155" spans="1:256" ht="23.45" customHeight="1" x14ac:dyDescent="0.35">
      <c r="A155" s="11" t="s">
        <v>196</v>
      </c>
      <c r="B155" s="83"/>
      <c r="C155" s="83"/>
      <c r="D155" s="83"/>
      <c r="E155" s="83"/>
      <c r="F155" s="83"/>
      <c r="G155" s="83"/>
      <c r="H155" s="10"/>
    </row>
    <row r="156" spans="1:256" s="4" customFormat="1" ht="23.45" customHeight="1" x14ac:dyDescent="0.35">
      <c r="A156" s="150"/>
      <c r="B156" s="132"/>
      <c r="C156" s="133" t="s">
        <v>166</v>
      </c>
      <c r="D156" s="358" t="s">
        <v>148</v>
      </c>
      <c r="E156" s="359"/>
      <c r="F156" s="359"/>
      <c r="G156" s="360"/>
      <c r="H156" s="163" t="s">
        <v>149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4" customFormat="1" ht="23.45" customHeight="1" x14ac:dyDescent="0.35">
      <c r="A157" s="119" t="s">
        <v>150</v>
      </c>
      <c r="B157" s="134"/>
      <c r="C157" s="135" t="s">
        <v>320</v>
      </c>
      <c r="D157" s="361" t="s">
        <v>321</v>
      </c>
      <c r="E157" s="136" t="s">
        <v>151</v>
      </c>
      <c r="F157" s="136" t="s">
        <v>152</v>
      </c>
      <c r="G157" s="356" t="s">
        <v>322</v>
      </c>
      <c r="H157" s="164" t="s">
        <v>140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4" customFormat="1" ht="23.45" customHeight="1" x14ac:dyDescent="0.35">
      <c r="A158" s="149"/>
      <c r="B158" s="137"/>
      <c r="C158" s="216"/>
      <c r="D158" s="371"/>
      <c r="E158" s="196" t="s">
        <v>153</v>
      </c>
      <c r="F158" s="196" t="s">
        <v>154</v>
      </c>
      <c r="G158" s="368"/>
      <c r="H158" s="16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180" customFormat="1" ht="23.45" customHeight="1" x14ac:dyDescent="0.35">
      <c r="A159" s="202" t="s">
        <v>197</v>
      </c>
      <c r="B159" s="84" t="s">
        <v>6</v>
      </c>
      <c r="C159" s="217">
        <f>SUM(C160)</f>
        <v>80590</v>
      </c>
      <c r="D159" s="218">
        <f>SUM(D160)</f>
        <v>220000</v>
      </c>
      <c r="E159" s="96" t="s">
        <v>153</v>
      </c>
      <c r="F159" s="219">
        <f>SUM(G159-D159)</f>
        <v>-155000</v>
      </c>
      <c r="G159" s="220">
        <f>SUM(G160)</f>
        <v>65000</v>
      </c>
      <c r="H159" s="166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179"/>
      <c r="DH159" s="179"/>
      <c r="DI159" s="179"/>
      <c r="DJ159" s="179"/>
      <c r="DK159" s="179"/>
      <c r="DL159" s="179"/>
      <c r="DM159" s="179"/>
      <c r="DN159" s="179"/>
      <c r="DO159" s="179"/>
      <c r="DP159" s="179"/>
      <c r="DQ159" s="179"/>
      <c r="DR159" s="179"/>
      <c r="DS159" s="179"/>
      <c r="DT159" s="179"/>
      <c r="DU159" s="179"/>
      <c r="DV159" s="179"/>
      <c r="DW159" s="179"/>
      <c r="DX159" s="179"/>
      <c r="DY159" s="179"/>
      <c r="DZ159" s="179"/>
      <c r="EA159" s="179"/>
      <c r="EB159" s="179"/>
      <c r="EC159" s="179"/>
      <c r="ED159" s="179"/>
      <c r="EE159" s="179"/>
      <c r="EF159" s="179"/>
      <c r="EG159" s="179"/>
      <c r="EH159" s="179"/>
      <c r="EI159" s="179"/>
      <c r="EJ159" s="179"/>
      <c r="EK159" s="179"/>
      <c r="EL159" s="179"/>
      <c r="EM159" s="179"/>
      <c r="EN159" s="179"/>
      <c r="EO159" s="179"/>
      <c r="EP159" s="179"/>
      <c r="EQ159" s="179"/>
      <c r="ER159" s="179"/>
      <c r="ES159" s="179"/>
      <c r="ET159" s="179"/>
      <c r="EU159" s="179"/>
      <c r="EV159" s="179"/>
      <c r="EW159" s="179"/>
      <c r="EX159" s="179"/>
      <c r="EY159" s="179"/>
      <c r="EZ159" s="179"/>
      <c r="FA159" s="179"/>
      <c r="FB159" s="179"/>
      <c r="FC159" s="179"/>
      <c r="FD159" s="179"/>
      <c r="FE159" s="179"/>
      <c r="FF159" s="179"/>
      <c r="FG159" s="179"/>
      <c r="FH159" s="179"/>
      <c r="FI159" s="179"/>
      <c r="FJ159" s="179"/>
      <c r="FK159" s="179"/>
      <c r="FL159" s="179"/>
      <c r="FM159" s="179"/>
      <c r="FN159" s="179"/>
      <c r="FO159" s="179"/>
      <c r="FP159" s="179"/>
      <c r="FQ159" s="179"/>
      <c r="FR159" s="179"/>
      <c r="FS159" s="179"/>
      <c r="FT159" s="179"/>
      <c r="FU159" s="179"/>
      <c r="FV159" s="179"/>
      <c r="FW159" s="179"/>
      <c r="FX159" s="179"/>
      <c r="FY159" s="179"/>
      <c r="FZ159" s="179"/>
      <c r="GA159" s="179"/>
      <c r="GB159" s="179"/>
      <c r="GC159" s="179"/>
      <c r="GD159" s="179"/>
      <c r="GE159" s="179"/>
      <c r="GF159" s="179"/>
      <c r="GG159" s="179"/>
      <c r="GH159" s="179"/>
      <c r="GI159" s="179"/>
      <c r="GJ159" s="179"/>
      <c r="GK159" s="179"/>
      <c r="GL159" s="179"/>
      <c r="GM159" s="179"/>
      <c r="GN159" s="179"/>
      <c r="GO159" s="179"/>
      <c r="GP159" s="179"/>
      <c r="GQ159" s="179"/>
      <c r="GR159" s="179"/>
      <c r="GS159" s="179"/>
      <c r="GT159" s="179"/>
      <c r="GU159" s="179"/>
      <c r="GV159" s="179"/>
      <c r="GW159" s="179"/>
      <c r="GX159" s="179"/>
      <c r="GY159" s="179"/>
      <c r="GZ159" s="179"/>
      <c r="HA159" s="179"/>
      <c r="HB159" s="179"/>
      <c r="HC159" s="179"/>
      <c r="HD159" s="179"/>
      <c r="HE159" s="179"/>
      <c r="HF159" s="179"/>
      <c r="HG159" s="179"/>
      <c r="HH159" s="179"/>
      <c r="HI159" s="179"/>
      <c r="HJ159" s="179"/>
      <c r="HK159" s="179"/>
      <c r="HL159" s="179"/>
      <c r="HM159" s="179"/>
      <c r="HN159" s="179"/>
      <c r="HO159" s="179"/>
      <c r="HP159" s="179"/>
      <c r="HQ159" s="179"/>
      <c r="HR159" s="179"/>
      <c r="HS159" s="179"/>
      <c r="HT159" s="179"/>
      <c r="HU159" s="179"/>
      <c r="HV159" s="179"/>
      <c r="HW159" s="179"/>
      <c r="HX159" s="179"/>
      <c r="HY159" s="179"/>
      <c r="HZ159" s="179"/>
      <c r="IA159" s="179"/>
      <c r="IB159" s="179"/>
      <c r="IC159" s="179"/>
      <c r="ID159" s="179"/>
      <c r="IE159" s="179"/>
      <c r="IF159" s="179"/>
      <c r="IG159" s="179"/>
      <c r="IH159" s="179"/>
      <c r="II159" s="179"/>
      <c r="IJ159" s="179"/>
      <c r="IK159" s="179"/>
      <c r="IL159" s="179"/>
      <c r="IM159" s="179"/>
      <c r="IN159" s="179"/>
      <c r="IO159" s="179"/>
      <c r="IP159" s="179"/>
      <c r="IQ159" s="179"/>
      <c r="IR159" s="179"/>
      <c r="IS159" s="179"/>
      <c r="IT159" s="179"/>
      <c r="IU159" s="179"/>
      <c r="IV159" s="179"/>
    </row>
    <row r="160" spans="1:256" s="180" customFormat="1" ht="23.45" customHeight="1" x14ac:dyDescent="0.35">
      <c r="A160" s="154" t="s">
        <v>198</v>
      </c>
      <c r="B160" s="85" t="s">
        <v>6</v>
      </c>
      <c r="C160" s="58">
        <f>SUM(C161+C169+C178+C181)</f>
        <v>80590</v>
      </c>
      <c r="D160" s="59">
        <f>SUM(D161+D169+D178+D181)</f>
        <v>220000</v>
      </c>
      <c r="E160" s="46" t="s">
        <v>153</v>
      </c>
      <c r="F160" s="36">
        <f>SUM(G160-D160)</f>
        <v>-155000</v>
      </c>
      <c r="G160" s="207">
        <f>SUM(G161+G169+G178+G181)</f>
        <v>65000</v>
      </c>
      <c r="H160" s="168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9"/>
      <c r="DQ160" s="179"/>
      <c r="DR160" s="179"/>
      <c r="DS160" s="179"/>
      <c r="DT160" s="179"/>
      <c r="DU160" s="179"/>
      <c r="DV160" s="179"/>
      <c r="DW160" s="179"/>
      <c r="DX160" s="179"/>
      <c r="DY160" s="179"/>
      <c r="DZ160" s="179"/>
      <c r="EA160" s="179"/>
      <c r="EB160" s="179"/>
      <c r="EC160" s="179"/>
      <c r="ED160" s="179"/>
      <c r="EE160" s="179"/>
      <c r="EF160" s="179"/>
      <c r="EG160" s="179"/>
      <c r="EH160" s="179"/>
      <c r="EI160" s="179"/>
      <c r="EJ160" s="179"/>
      <c r="EK160" s="179"/>
      <c r="EL160" s="179"/>
      <c r="EM160" s="179"/>
      <c r="EN160" s="179"/>
      <c r="EO160" s="179"/>
      <c r="EP160" s="179"/>
      <c r="EQ160" s="179"/>
      <c r="ER160" s="179"/>
      <c r="ES160" s="179"/>
      <c r="ET160" s="179"/>
      <c r="EU160" s="179"/>
      <c r="EV160" s="179"/>
      <c r="EW160" s="179"/>
      <c r="EX160" s="179"/>
      <c r="EY160" s="179"/>
      <c r="EZ160" s="179"/>
      <c r="FA160" s="179"/>
      <c r="FB160" s="179"/>
      <c r="FC160" s="179"/>
      <c r="FD160" s="179"/>
      <c r="FE160" s="179"/>
      <c r="FF160" s="179"/>
      <c r="FG160" s="179"/>
      <c r="FH160" s="179"/>
      <c r="FI160" s="179"/>
      <c r="FJ160" s="179"/>
      <c r="FK160" s="179"/>
      <c r="FL160" s="179"/>
      <c r="FM160" s="179"/>
      <c r="FN160" s="179"/>
      <c r="FO160" s="179"/>
      <c r="FP160" s="179"/>
      <c r="FQ160" s="179"/>
      <c r="FR160" s="179"/>
      <c r="FS160" s="179"/>
      <c r="FT160" s="179"/>
      <c r="FU160" s="179"/>
      <c r="FV160" s="179"/>
      <c r="FW160" s="179"/>
      <c r="FX160" s="179"/>
      <c r="FY160" s="179"/>
      <c r="FZ160" s="179"/>
      <c r="GA160" s="179"/>
      <c r="GB160" s="179"/>
      <c r="GC160" s="179"/>
      <c r="GD160" s="179"/>
      <c r="GE160" s="179"/>
      <c r="GF160" s="179"/>
      <c r="GG160" s="179"/>
      <c r="GH160" s="179"/>
      <c r="GI160" s="179"/>
      <c r="GJ160" s="179"/>
      <c r="GK160" s="179"/>
      <c r="GL160" s="179"/>
      <c r="GM160" s="179"/>
      <c r="GN160" s="179"/>
      <c r="GO160" s="179"/>
      <c r="GP160" s="179"/>
      <c r="GQ160" s="179"/>
      <c r="GR160" s="179"/>
      <c r="GS160" s="179"/>
      <c r="GT160" s="179"/>
      <c r="GU160" s="179"/>
      <c r="GV160" s="179"/>
      <c r="GW160" s="179"/>
      <c r="GX160" s="179"/>
      <c r="GY160" s="179"/>
      <c r="GZ160" s="179"/>
      <c r="HA160" s="179"/>
      <c r="HB160" s="179"/>
      <c r="HC160" s="179"/>
      <c r="HD160" s="179"/>
      <c r="HE160" s="179"/>
      <c r="HF160" s="179"/>
      <c r="HG160" s="179"/>
      <c r="HH160" s="179"/>
      <c r="HI160" s="179"/>
      <c r="HJ160" s="179"/>
      <c r="HK160" s="179"/>
      <c r="HL160" s="179"/>
      <c r="HM160" s="179"/>
      <c r="HN160" s="179"/>
      <c r="HO160" s="179"/>
      <c r="HP160" s="179"/>
      <c r="HQ160" s="179"/>
      <c r="HR160" s="179"/>
      <c r="HS160" s="179"/>
      <c r="HT160" s="179"/>
      <c r="HU160" s="179"/>
      <c r="HV160" s="179"/>
      <c r="HW160" s="179"/>
      <c r="HX160" s="179"/>
      <c r="HY160" s="179"/>
      <c r="HZ160" s="179"/>
      <c r="IA160" s="179"/>
      <c r="IB160" s="179"/>
      <c r="IC160" s="179"/>
      <c r="ID160" s="179"/>
      <c r="IE160" s="179"/>
      <c r="IF160" s="179"/>
      <c r="IG160" s="179"/>
      <c r="IH160" s="179"/>
      <c r="II160" s="179"/>
      <c r="IJ160" s="179"/>
      <c r="IK160" s="179"/>
      <c r="IL160" s="179"/>
      <c r="IM160" s="179"/>
      <c r="IN160" s="179"/>
      <c r="IO160" s="179"/>
      <c r="IP160" s="179"/>
      <c r="IQ160" s="179"/>
      <c r="IR160" s="179"/>
      <c r="IS160" s="179"/>
      <c r="IT160" s="179"/>
      <c r="IU160" s="179"/>
      <c r="IV160" s="179"/>
    </row>
    <row r="161" spans="1:256" s="180" customFormat="1" ht="23.45" customHeight="1" x14ac:dyDescent="0.35">
      <c r="A161" s="154" t="s">
        <v>199</v>
      </c>
      <c r="B161" s="85" t="s">
        <v>6</v>
      </c>
      <c r="C161" s="58">
        <f>SUM(C162:C168)</f>
        <v>61590</v>
      </c>
      <c r="D161" s="59">
        <f>SUM(D162:D168)</f>
        <v>117000</v>
      </c>
      <c r="E161" s="46" t="s">
        <v>153</v>
      </c>
      <c r="F161" s="36">
        <f>SUM(G161-D161)</f>
        <v>-107000</v>
      </c>
      <c r="G161" s="207">
        <f>SUM(G162:G168)</f>
        <v>10000</v>
      </c>
      <c r="H161" s="168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179"/>
      <c r="DH161" s="179"/>
      <c r="DI161" s="179"/>
      <c r="DJ161" s="179"/>
      <c r="DK161" s="179"/>
      <c r="DL161" s="179"/>
      <c r="DM161" s="179"/>
      <c r="DN161" s="179"/>
      <c r="DO161" s="179"/>
      <c r="DP161" s="179"/>
      <c r="DQ161" s="179"/>
      <c r="DR161" s="179"/>
      <c r="DS161" s="179"/>
      <c r="DT161" s="179"/>
      <c r="DU161" s="179"/>
      <c r="DV161" s="179"/>
      <c r="DW161" s="179"/>
      <c r="DX161" s="179"/>
      <c r="DY161" s="179"/>
      <c r="DZ161" s="179"/>
      <c r="EA161" s="179"/>
      <c r="EB161" s="179"/>
      <c r="EC161" s="179"/>
      <c r="ED161" s="179"/>
      <c r="EE161" s="179"/>
      <c r="EF161" s="179"/>
      <c r="EG161" s="179"/>
      <c r="EH161" s="179"/>
      <c r="EI161" s="179"/>
      <c r="EJ161" s="179"/>
      <c r="EK161" s="179"/>
      <c r="EL161" s="179"/>
      <c r="EM161" s="179"/>
      <c r="EN161" s="179"/>
      <c r="EO161" s="179"/>
      <c r="EP161" s="179"/>
      <c r="EQ161" s="179"/>
      <c r="ER161" s="179"/>
      <c r="ES161" s="179"/>
      <c r="ET161" s="179"/>
      <c r="EU161" s="179"/>
      <c r="EV161" s="179"/>
      <c r="EW161" s="179"/>
      <c r="EX161" s="179"/>
      <c r="EY161" s="179"/>
      <c r="EZ161" s="179"/>
      <c r="FA161" s="179"/>
      <c r="FB161" s="179"/>
      <c r="FC161" s="179"/>
      <c r="FD161" s="179"/>
      <c r="FE161" s="179"/>
      <c r="FF161" s="179"/>
      <c r="FG161" s="179"/>
      <c r="FH161" s="179"/>
      <c r="FI161" s="179"/>
      <c r="FJ161" s="179"/>
      <c r="FK161" s="179"/>
      <c r="FL161" s="179"/>
      <c r="FM161" s="179"/>
      <c r="FN161" s="179"/>
      <c r="FO161" s="179"/>
      <c r="FP161" s="179"/>
      <c r="FQ161" s="179"/>
      <c r="FR161" s="179"/>
      <c r="FS161" s="179"/>
      <c r="FT161" s="179"/>
      <c r="FU161" s="179"/>
      <c r="FV161" s="179"/>
      <c r="FW161" s="179"/>
      <c r="FX161" s="179"/>
      <c r="FY161" s="179"/>
      <c r="FZ161" s="179"/>
      <c r="GA161" s="179"/>
      <c r="GB161" s="179"/>
      <c r="GC161" s="179"/>
      <c r="GD161" s="179"/>
      <c r="GE161" s="179"/>
      <c r="GF161" s="179"/>
      <c r="GG161" s="179"/>
      <c r="GH161" s="179"/>
      <c r="GI161" s="179"/>
      <c r="GJ161" s="179"/>
      <c r="GK161" s="179"/>
      <c r="GL161" s="179"/>
      <c r="GM161" s="179"/>
      <c r="GN161" s="179"/>
      <c r="GO161" s="179"/>
      <c r="GP161" s="179"/>
      <c r="GQ161" s="179"/>
      <c r="GR161" s="179"/>
      <c r="GS161" s="179"/>
      <c r="GT161" s="179"/>
      <c r="GU161" s="179"/>
      <c r="GV161" s="179"/>
      <c r="GW161" s="179"/>
      <c r="GX161" s="179"/>
      <c r="GY161" s="179"/>
      <c r="GZ161" s="179"/>
      <c r="HA161" s="179"/>
      <c r="HB161" s="179"/>
      <c r="HC161" s="179"/>
      <c r="HD161" s="179"/>
      <c r="HE161" s="179"/>
      <c r="HF161" s="179"/>
      <c r="HG161" s="179"/>
      <c r="HH161" s="179"/>
      <c r="HI161" s="179"/>
      <c r="HJ161" s="179"/>
      <c r="HK161" s="179"/>
      <c r="HL161" s="179"/>
      <c r="HM161" s="179"/>
      <c r="HN161" s="179"/>
      <c r="HO161" s="179"/>
      <c r="HP161" s="179"/>
      <c r="HQ161" s="179"/>
      <c r="HR161" s="179"/>
      <c r="HS161" s="179"/>
      <c r="HT161" s="179"/>
      <c r="HU161" s="179"/>
      <c r="HV161" s="179"/>
      <c r="HW161" s="179"/>
      <c r="HX161" s="179"/>
      <c r="HY161" s="179"/>
      <c r="HZ161" s="179"/>
      <c r="IA161" s="179"/>
      <c r="IB161" s="179"/>
      <c r="IC161" s="179"/>
      <c r="ID161" s="179"/>
      <c r="IE161" s="179"/>
      <c r="IF161" s="179"/>
      <c r="IG161" s="179"/>
      <c r="IH161" s="179"/>
      <c r="II161" s="179"/>
      <c r="IJ161" s="179"/>
      <c r="IK161" s="179"/>
      <c r="IL161" s="179"/>
      <c r="IM161" s="179"/>
      <c r="IN161" s="179"/>
      <c r="IO161" s="179"/>
      <c r="IP161" s="179"/>
      <c r="IQ161" s="179"/>
      <c r="IR161" s="179"/>
      <c r="IS161" s="179"/>
      <c r="IT161" s="179"/>
      <c r="IU161" s="179"/>
      <c r="IV161" s="179"/>
    </row>
    <row r="162" spans="1:256" s="4" customFormat="1" ht="23.45" customHeight="1" x14ac:dyDescent="0.35">
      <c r="A162" s="152" t="s">
        <v>200</v>
      </c>
      <c r="B162" s="140"/>
      <c r="C162" s="53">
        <v>7990</v>
      </c>
      <c r="D162" s="72"/>
      <c r="E162" s="47" t="s">
        <v>151</v>
      </c>
      <c r="F162" s="74">
        <f>SUM(G162-D162)</f>
        <v>10000</v>
      </c>
      <c r="G162" s="183">
        <v>10000</v>
      </c>
      <c r="H162" s="167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4" customFormat="1" ht="23.45" customHeight="1" x14ac:dyDescent="0.35">
      <c r="A163" s="152" t="s">
        <v>201</v>
      </c>
      <c r="B163" s="140"/>
      <c r="C163" s="53">
        <v>9600</v>
      </c>
      <c r="D163" s="72"/>
      <c r="E163" s="73"/>
      <c r="F163" s="74"/>
      <c r="G163" s="183"/>
      <c r="H163" s="167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4" customFormat="1" ht="23.45" customHeight="1" x14ac:dyDescent="0.35">
      <c r="A164" s="152" t="s">
        <v>202</v>
      </c>
      <c r="B164" s="140"/>
      <c r="C164" s="53"/>
      <c r="D164" s="72">
        <v>50000</v>
      </c>
      <c r="E164" s="46" t="s">
        <v>153</v>
      </c>
      <c r="F164" s="74">
        <f>G164-D164</f>
        <v>-50000</v>
      </c>
      <c r="G164" s="183"/>
      <c r="H164" s="16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 s="4" customFormat="1" ht="23.45" customHeight="1" x14ac:dyDescent="0.35">
      <c r="A165" s="152" t="s">
        <v>324</v>
      </c>
      <c r="B165" s="140"/>
      <c r="C165" s="53">
        <v>44000</v>
      </c>
      <c r="D165" s="72">
        <v>22000</v>
      </c>
      <c r="E165" s="46" t="s">
        <v>153</v>
      </c>
      <c r="F165" s="74">
        <f>G165-D165</f>
        <v>-22000</v>
      </c>
      <c r="G165" s="183"/>
      <c r="H165" s="16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 s="4" customFormat="1" ht="23.45" customHeight="1" x14ac:dyDescent="0.35">
      <c r="A166" s="152" t="s">
        <v>325</v>
      </c>
      <c r="B166" s="140"/>
      <c r="C166" s="53"/>
      <c r="D166" s="72"/>
      <c r="E166" s="48"/>
      <c r="F166" s="142"/>
      <c r="G166" s="183"/>
      <c r="H166" s="16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 s="4" customFormat="1" ht="23.45" customHeight="1" x14ac:dyDescent="0.35">
      <c r="A167" s="152" t="s">
        <v>203</v>
      </c>
      <c r="B167" s="140"/>
      <c r="C167" s="53"/>
      <c r="D167" s="72">
        <v>15000</v>
      </c>
      <c r="E167" s="46" t="s">
        <v>153</v>
      </c>
      <c r="F167" s="74">
        <f>G167-D167</f>
        <v>-15000</v>
      </c>
      <c r="G167" s="183"/>
      <c r="H167" s="16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 s="4" customFormat="1" ht="23.45" customHeight="1" x14ac:dyDescent="0.35">
      <c r="A168" s="152" t="s">
        <v>204</v>
      </c>
      <c r="B168" s="140"/>
      <c r="C168" s="53"/>
      <c r="D168" s="72">
        <v>30000</v>
      </c>
      <c r="E168" s="46" t="s">
        <v>153</v>
      </c>
      <c r="F168" s="74">
        <f>G168-D168</f>
        <v>-30000</v>
      </c>
      <c r="G168" s="183"/>
      <c r="H168" s="16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 s="180" customFormat="1" ht="23.45" customHeight="1" x14ac:dyDescent="0.35">
      <c r="A169" s="154" t="s">
        <v>205</v>
      </c>
      <c r="B169" s="86"/>
      <c r="C169" s="221">
        <f>SUM(C170:C177)</f>
        <v>19000</v>
      </c>
      <c r="D169" s="222">
        <f>SUM(D170:D177)</f>
        <v>33000</v>
      </c>
      <c r="E169" s="46" t="s">
        <v>153</v>
      </c>
      <c r="F169" s="36">
        <f>G169-D169</f>
        <v>-33000</v>
      </c>
      <c r="G169" s="207"/>
      <c r="H169" s="16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  <c r="IM169" s="179"/>
      <c r="IN169" s="179"/>
      <c r="IO169" s="179"/>
      <c r="IP169" s="179"/>
      <c r="IQ169" s="179"/>
      <c r="IR169" s="179"/>
      <c r="IS169" s="179"/>
      <c r="IT169" s="179"/>
      <c r="IU169" s="179"/>
      <c r="IV169" s="179"/>
    </row>
    <row r="170" spans="1:256" s="4" customFormat="1" ht="23.45" customHeight="1" x14ac:dyDescent="0.35">
      <c r="A170" s="152" t="s">
        <v>206</v>
      </c>
      <c r="B170" s="140"/>
      <c r="C170" s="53">
        <v>6000</v>
      </c>
      <c r="D170" s="72"/>
      <c r="E170" s="48"/>
      <c r="F170" s="142"/>
      <c r="G170" s="183"/>
      <c r="H170" s="167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s="4" customFormat="1" ht="23.45" customHeight="1" x14ac:dyDescent="0.35">
      <c r="A171" s="152" t="s">
        <v>207</v>
      </c>
      <c r="B171" s="140"/>
      <c r="C171" s="53">
        <v>5000</v>
      </c>
      <c r="D171" s="72"/>
      <c r="E171" s="48"/>
      <c r="F171" s="142"/>
      <c r="G171" s="183"/>
      <c r="H171" s="16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s="4" customFormat="1" ht="23.45" customHeight="1" x14ac:dyDescent="0.35">
      <c r="A172" s="152" t="s">
        <v>208</v>
      </c>
      <c r="B172" s="140"/>
      <c r="C172" s="53">
        <v>1800</v>
      </c>
      <c r="D172" s="72"/>
      <c r="E172" s="48"/>
      <c r="F172" s="142"/>
      <c r="G172" s="183"/>
      <c r="H172" s="167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 s="4" customFormat="1" ht="23.45" customHeight="1" x14ac:dyDescent="0.35">
      <c r="A173" s="152" t="s">
        <v>209</v>
      </c>
      <c r="B173" s="140"/>
      <c r="C173" s="53">
        <v>5000</v>
      </c>
      <c r="D173" s="72"/>
      <c r="E173" s="48"/>
      <c r="F173" s="142"/>
      <c r="G173" s="183"/>
      <c r="H173" s="167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s="4" customFormat="1" ht="23.45" customHeight="1" x14ac:dyDescent="0.35">
      <c r="A174" s="152" t="s">
        <v>210</v>
      </c>
      <c r="B174" s="140"/>
      <c r="C174" s="53">
        <v>1200</v>
      </c>
      <c r="D174" s="72"/>
      <c r="E174" s="48"/>
      <c r="F174" s="142"/>
      <c r="G174" s="183"/>
      <c r="H174" s="16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s="4" customFormat="1" ht="23.45" customHeight="1" x14ac:dyDescent="0.35">
      <c r="A175" s="152" t="s">
        <v>211</v>
      </c>
      <c r="B175" s="140"/>
      <c r="C175" s="176"/>
      <c r="D175" s="72">
        <v>28000</v>
      </c>
      <c r="E175" s="46" t="s">
        <v>153</v>
      </c>
      <c r="F175" s="36">
        <f>G175-D175</f>
        <v>-28000</v>
      </c>
      <c r="G175" s="183"/>
      <c r="H175" s="16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 s="4" customFormat="1" ht="23.45" customHeight="1" x14ac:dyDescent="0.35">
      <c r="A176" s="152" t="s">
        <v>212</v>
      </c>
      <c r="B176" s="140"/>
      <c r="C176" s="176"/>
      <c r="D176" s="72">
        <v>5000</v>
      </c>
      <c r="E176" s="34" t="s">
        <v>153</v>
      </c>
      <c r="F176" s="74">
        <f>G176-D176</f>
        <v>-5000</v>
      </c>
      <c r="G176" s="183"/>
      <c r="H176" s="167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4" customFormat="1" ht="23.45" customHeight="1" x14ac:dyDescent="0.35">
      <c r="A177" s="152" t="s">
        <v>213</v>
      </c>
      <c r="B177" s="140"/>
      <c r="C177" s="176"/>
      <c r="D177" s="72"/>
      <c r="E177" s="50"/>
      <c r="F177" s="142"/>
      <c r="G177" s="183"/>
      <c r="H177" s="16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180" customFormat="1" ht="23.45" customHeight="1" x14ac:dyDescent="0.35">
      <c r="A178" s="154" t="s">
        <v>127</v>
      </c>
      <c r="B178" s="86"/>
      <c r="C178" s="221"/>
      <c r="D178" s="59">
        <f>SUM(D179:D180)</f>
        <v>50000</v>
      </c>
      <c r="E178" s="47" t="s">
        <v>214</v>
      </c>
      <c r="F178" s="36">
        <f>G178-D178</f>
        <v>5000</v>
      </c>
      <c r="G178" s="207">
        <f>SUM(G179:G180)</f>
        <v>55000</v>
      </c>
      <c r="H178" s="168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9"/>
      <c r="BM178" s="179"/>
      <c r="BN178" s="179"/>
      <c r="BO178" s="179"/>
      <c r="BP178" s="179"/>
      <c r="BQ178" s="179"/>
      <c r="BR178" s="179"/>
      <c r="BS178" s="179"/>
      <c r="BT178" s="179"/>
      <c r="BU178" s="179"/>
      <c r="BV178" s="179"/>
      <c r="BW178" s="179"/>
      <c r="BX178" s="179"/>
      <c r="BY178" s="179"/>
      <c r="BZ178" s="179"/>
      <c r="CA178" s="179"/>
      <c r="CB178" s="179"/>
      <c r="CC178" s="179"/>
      <c r="CD178" s="179"/>
      <c r="CE178" s="179"/>
      <c r="CF178" s="179"/>
      <c r="CG178" s="179"/>
      <c r="CH178" s="179"/>
      <c r="CI178" s="179"/>
      <c r="CJ178" s="179"/>
      <c r="CK178" s="179"/>
      <c r="CL178" s="179"/>
      <c r="CM178" s="179"/>
      <c r="CN178" s="179"/>
      <c r="CO178" s="179"/>
      <c r="CP178" s="179"/>
      <c r="CQ178" s="179"/>
      <c r="CR178" s="179"/>
      <c r="CS178" s="179"/>
      <c r="CT178" s="179"/>
      <c r="CU178" s="179"/>
      <c r="CV178" s="179"/>
      <c r="CW178" s="179"/>
      <c r="CX178" s="179"/>
      <c r="CY178" s="179"/>
      <c r="CZ178" s="179"/>
      <c r="DA178" s="179"/>
      <c r="DB178" s="179"/>
      <c r="DC178" s="179"/>
      <c r="DD178" s="179"/>
      <c r="DE178" s="179"/>
      <c r="DF178" s="179"/>
      <c r="DG178" s="179"/>
      <c r="DH178" s="179"/>
      <c r="DI178" s="179"/>
      <c r="DJ178" s="179"/>
      <c r="DK178" s="179"/>
      <c r="DL178" s="179"/>
      <c r="DM178" s="179"/>
      <c r="DN178" s="179"/>
      <c r="DO178" s="179"/>
      <c r="DP178" s="179"/>
      <c r="DQ178" s="179"/>
      <c r="DR178" s="179"/>
      <c r="DS178" s="179"/>
      <c r="DT178" s="179"/>
      <c r="DU178" s="179"/>
      <c r="DV178" s="179"/>
      <c r="DW178" s="179"/>
      <c r="DX178" s="179"/>
      <c r="DY178" s="179"/>
      <c r="DZ178" s="179"/>
      <c r="EA178" s="179"/>
      <c r="EB178" s="179"/>
      <c r="EC178" s="179"/>
      <c r="ED178" s="179"/>
      <c r="EE178" s="179"/>
      <c r="EF178" s="179"/>
      <c r="EG178" s="179"/>
      <c r="EH178" s="179"/>
      <c r="EI178" s="179"/>
      <c r="EJ178" s="179"/>
      <c r="EK178" s="179"/>
      <c r="EL178" s="179"/>
      <c r="EM178" s="179"/>
      <c r="EN178" s="179"/>
      <c r="EO178" s="179"/>
      <c r="EP178" s="179"/>
      <c r="EQ178" s="179"/>
      <c r="ER178" s="179"/>
      <c r="ES178" s="179"/>
      <c r="ET178" s="179"/>
      <c r="EU178" s="179"/>
      <c r="EV178" s="179"/>
      <c r="EW178" s="179"/>
      <c r="EX178" s="179"/>
      <c r="EY178" s="179"/>
      <c r="EZ178" s="179"/>
      <c r="FA178" s="179"/>
      <c r="FB178" s="179"/>
      <c r="FC178" s="179"/>
      <c r="FD178" s="179"/>
      <c r="FE178" s="179"/>
      <c r="FF178" s="179"/>
      <c r="FG178" s="179"/>
      <c r="FH178" s="179"/>
      <c r="FI178" s="179"/>
      <c r="FJ178" s="179"/>
      <c r="FK178" s="179"/>
      <c r="FL178" s="179"/>
      <c r="FM178" s="179"/>
      <c r="FN178" s="179"/>
      <c r="FO178" s="179"/>
      <c r="FP178" s="179"/>
      <c r="FQ178" s="179"/>
      <c r="FR178" s="179"/>
      <c r="FS178" s="179"/>
      <c r="FT178" s="179"/>
      <c r="FU178" s="179"/>
      <c r="FV178" s="179"/>
      <c r="FW178" s="179"/>
      <c r="FX178" s="179"/>
      <c r="FY178" s="179"/>
      <c r="FZ178" s="179"/>
      <c r="GA178" s="179"/>
      <c r="GB178" s="179"/>
      <c r="GC178" s="179"/>
      <c r="GD178" s="179"/>
      <c r="GE178" s="179"/>
      <c r="GF178" s="179"/>
      <c r="GG178" s="179"/>
      <c r="GH178" s="179"/>
      <c r="GI178" s="179"/>
      <c r="GJ178" s="179"/>
      <c r="GK178" s="179"/>
      <c r="GL178" s="179"/>
      <c r="GM178" s="179"/>
      <c r="GN178" s="179"/>
      <c r="GO178" s="179"/>
      <c r="GP178" s="179"/>
      <c r="GQ178" s="179"/>
      <c r="GR178" s="179"/>
      <c r="GS178" s="179"/>
      <c r="GT178" s="179"/>
      <c r="GU178" s="179"/>
      <c r="GV178" s="179"/>
      <c r="GW178" s="179"/>
      <c r="GX178" s="179"/>
      <c r="GY178" s="179"/>
      <c r="GZ178" s="179"/>
      <c r="HA178" s="179"/>
      <c r="HB178" s="179"/>
      <c r="HC178" s="179"/>
      <c r="HD178" s="179"/>
      <c r="HE178" s="179"/>
      <c r="HF178" s="179"/>
      <c r="HG178" s="179"/>
      <c r="HH178" s="179"/>
      <c r="HI178" s="179"/>
      <c r="HJ178" s="179"/>
      <c r="HK178" s="179"/>
      <c r="HL178" s="179"/>
      <c r="HM178" s="179"/>
      <c r="HN178" s="179"/>
      <c r="HO178" s="179"/>
      <c r="HP178" s="179"/>
      <c r="HQ178" s="179"/>
      <c r="HR178" s="179"/>
      <c r="HS178" s="179"/>
      <c r="HT178" s="179"/>
      <c r="HU178" s="179"/>
      <c r="HV178" s="179"/>
      <c r="HW178" s="179"/>
      <c r="HX178" s="179"/>
      <c r="HY178" s="179"/>
      <c r="HZ178" s="179"/>
      <c r="IA178" s="179"/>
      <c r="IB178" s="179"/>
      <c r="IC178" s="179"/>
      <c r="ID178" s="179"/>
      <c r="IE178" s="179"/>
      <c r="IF178" s="179"/>
      <c r="IG178" s="179"/>
      <c r="IH178" s="179"/>
      <c r="II178" s="179"/>
      <c r="IJ178" s="179"/>
      <c r="IK178" s="179"/>
      <c r="IL178" s="179"/>
      <c r="IM178" s="179"/>
      <c r="IN178" s="179"/>
      <c r="IO178" s="179"/>
      <c r="IP178" s="179"/>
      <c r="IQ178" s="179"/>
      <c r="IR178" s="179"/>
      <c r="IS178" s="179"/>
      <c r="IT178" s="179"/>
      <c r="IU178" s="179"/>
      <c r="IV178" s="179"/>
    </row>
    <row r="179" spans="1:256" s="4" customFormat="1" ht="23.45" customHeight="1" x14ac:dyDescent="0.35">
      <c r="A179" s="152" t="s">
        <v>215</v>
      </c>
      <c r="B179" s="140"/>
      <c r="C179" s="176"/>
      <c r="D179" s="72">
        <v>50000</v>
      </c>
      <c r="E179" s="46" t="s">
        <v>153</v>
      </c>
      <c r="F179" s="74">
        <f>G179-D179</f>
        <v>-50000</v>
      </c>
      <c r="G179" s="183"/>
      <c r="H179" s="16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s="4" customFormat="1" ht="23.45" customHeight="1" x14ac:dyDescent="0.35">
      <c r="A180" s="152" t="s">
        <v>216</v>
      </c>
      <c r="B180" s="140"/>
      <c r="C180" s="176"/>
      <c r="D180" s="72"/>
      <c r="E180" s="47" t="s">
        <v>214</v>
      </c>
      <c r="F180" s="39">
        <f>G180-D180</f>
        <v>55000</v>
      </c>
      <c r="G180" s="183">
        <v>55000</v>
      </c>
      <c r="H180" s="16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s="180" customFormat="1" ht="23.45" customHeight="1" x14ac:dyDescent="0.35">
      <c r="A181" s="154" t="s">
        <v>217</v>
      </c>
      <c r="B181" s="86"/>
      <c r="C181" s="58"/>
      <c r="D181" s="59">
        <f>SUM(D182)</f>
        <v>20000</v>
      </c>
      <c r="E181" s="46" t="s">
        <v>153</v>
      </c>
      <c r="F181" s="36">
        <f>G181-D181</f>
        <v>-20000</v>
      </c>
      <c r="G181" s="207"/>
      <c r="H181" s="168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  <c r="BN181" s="179"/>
      <c r="BO181" s="179"/>
      <c r="BP181" s="179"/>
      <c r="BQ181" s="179"/>
      <c r="BR181" s="179"/>
      <c r="BS181" s="179"/>
      <c r="BT181" s="179"/>
      <c r="BU181" s="179"/>
      <c r="BV181" s="179"/>
      <c r="BW181" s="179"/>
      <c r="BX181" s="179"/>
      <c r="BY181" s="179"/>
      <c r="BZ181" s="179"/>
      <c r="CA181" s="179"/>
      <c r="CB181" s="179"/>
      <c r="CC181" s="179"/>
      <c r="CD181" s="179"/>
      <c r="CE181" s="179"/>
      <c r="CF181" s="179"/>
      <c r="CG181" s="179"/>
      <c r="CH181" s="179"/>
      <c r="CI181" s="179"/>
      <c r="CJ181" s="179"/>
      <c r="CK181" s="179"/>
      <c r="CL181" s="179"/>
      <c r="CM181" s="179"/>
      <c r="CN181" s="179"/>
      <c r="CO181" s="179"/>
      <c r="CP181" s="179"/>
      <c r="CQ181" s="179"/>
      <c r="CR181" s="179"/>
      <c r="CS181" s="179"/>
      <c r="CT181" s="179"/>
      <c r="CU181" s="179"/>
      <c r="CV181" s="179"/>
      <c r="CW181" s="179"/>
      <c r="CX181" s="179"/>
      <c r="CY181" s="179"/>
      <c r="CZ181" s="179"/>
      <c r="DA181" s="179"/>
      <c r="DB181" s="179"/>
      <c r="DC181" s="179"/>
      <c r="DD181" s="179"/>
      <c r="DE181" s="179"/>
      <c r="DF181" s="179"/>
      <c r="DG181" s="179"/>
      <c r="DH181" s="179"/>
      <c r="DI181" s="179"/>
      <c r="DJ181" s="179"/>
      <c r="DK181" s="179"/>
      <c r="DL181" s="179"/>
      <c r="DM181" s="179"/>
      <c r="DN181" s="179"/>
      <c r="DO181" s="179"/>
      <c r="DP181" s="179"/>
      <c r="DQ181" s="179"/>
      <c r="DR181" s="179"/>
      <c r="DS181" s="179"/>
      <c r="DT181" s="179"/>
      <c r="DU181" s="179"/>
      <c r="DV181" s="179"/>
      <c r="DW181" s="179"/>
      <c r="DX181" s="179"/>
      <c r="DY181" s="179"/>
      <c r="DZ181" s="179"/>
      <c r="EA181" s="179"/>
      <c r="EB181" s="179"/>
      <c r="EC181" s="179"/>
      <c r="ED181" s="179"/>
      <c r="EE181" s="179"/>
      <c r="EF181" s="179"/>
      <c r="EG181" s="179"/>
      <c r="EH181" s="179"/>
      <c r="EI181" s="179"/>
      <c r="EJ181" s="179"/>
      <c r="EK181" s="179"/>
      <c r="EL181" s="179"/>
      <c r="EM181" s="179"/>
      <c r="EN181" s="179"/>
      <c r="EO181" s="179"/>
      <c r="EP181" s="179"/>
      <c r="EQ181" s="179"/>
      <c r="ER181" s="179"/>
      <c r="ES181" s="179"/>
      <c r="ET181" s="179"/>
      <c r="EU181" s="179"/>
      <c r="EV181" s="179"/>
      <c r="EW181" s="179"/>
      <c r="EX181" s="179"/>
      <c r="EY181" s="179"/>
      <c r="EZ181" s="179"/>
      <c r="FA181" s="179"/>
      <c r="FB181" s="179"/>
      <c r="FC181" s="179"/>
      <c r="FD181" s="179"/>
      <c r="FE181" s="179"/>
      <c r="FF181" s="179"/>
      <c r="FG181" s="179"/>
      <c r="FH181" s="179"/>
      <c r="FI181" s="179"/>
      <c r="FJ181" s="179"/>
      <c r="FK181" s="179"/>
      <c r="FL181" s="179"/>
      <c r="FM181" s="179"/>
      <c r="FN181" s="179"/>
      <c r="FO181" s="179"/>
      <c r="FP181" s="179"/>
      <c r="FQ181" s="179"/>
      <c r="FR181" s="179"/>
      <c r="FS181" s="179"/>
      <c r="FT181" s="179"/>
      <c r="FU181" s="179"/>
      <c r="FV181" s="179"/>
      <c r="FW181" s="179"/>
      <c r="FX181" s="179"/>
      <c r="FY181" s="179"/>
      <c r="FZ181" s="179"/>
      <c r="GA181" s="179"/>
      <c r="GB181" s="179"/>
      <c r="GC181" s="179"/>
      <c r="GD181" s="179"/>
      <c r="GE181" s="179"/>
      <c r="GF181" s="179"/>
      <c r="GG181" s="179"/>
      <c r="GH181" s="179"/>
      <c r="GI181" s="179"/>
      <c r="GJ181" s="179"/>
      <c r="GK181" s="179"/>
      <c r="GL181" s="179"/>
      <c r="GM181" s="179"/>
      <c r="GN181" s="179"/>
      <c r="GO181" s="179"/>
      <c r="GP181" s="179"/>
      <c r="GQ181" s="179"/>
      <c r="GR181" s="179"/>
      <c r="GS181" s="179"/>
      <c r="GT181" s="179"/>
      <c r="GU181" s="179"/>
      <c r="GV181" s="179"/>
      <c r="GW181" s="179"/>
      <c r="GX181" s="179"/>
      <c r="GY181" s="179"/>
      <c r="GZ181" s="179"/>
      <c r="HA181" s="179"/>
      <c r="HB181" s="179"/>
      <c r="HC181" s="179"/>
      <c r="HD181" s="179"/>
      <c r="HE181" s="179"/>
      <c r="HF181" s="179"/>
      <c r="HG181" s="179"/>
      <c r="HH181" s="179"/>
      <c r="HI181" s="179"/>
      <c r="HJ181" s="179"/>
      <c r="HK181" s="179"/>
      <c r="HL181" s="179"/>
      <c r="HM181" s="179"/>
      <c r="HN181" s="179"/>
      <c r="HO181" s="179"/>
      <c r="HP181" s="179"/>
      <c r="HQ181" s="179"/>
      <c r="HR181" s="179"/>
      <c r="HS181" s="179"/>
      <c r="HT181" s="179"/>
      <c r="HU181" s="179"/>
      <c r="HV181" s="179"/>
      <c r="HW181" s="179"/>
      <c r="HX181" s="179"/>
      <c r="HY181" s="179"/>
      <c r="HZ181" s="179"/>
      <c r="IA181" s="179"/>
      <c r="IB181" s="179"/>
      <c r="IC181" s="179"/>
      <c r="ID181" s="179"/>
      <c r="IE181" s="179"/>
      <c r="IF181" s="179"/>
      <c r="IG181" s="179"/>
      <c r="IH181" s="179"/>
      <c r="II181" s="179"/>
      <c r="IJ181" s="179"/>
      <c r="IK181" s="179"/>
      <c r="IL181" s="179"/>
      <c r="IM181" s="179"/>
      <c r="IN181" s="179"/>
      <c r="IO181" s="179"/>
      <c r="IP181" s="179"/>
      <c r="IQ181" s="179"/>
      <c r="IR181" s="179"/>
      <c r="IS181" s="179"/>
      <c r="IT181" s="179"/>
      <c r="IU181" s="179"/>
      <c r="IV181" s="179"/>
    </row>
    <row r="182" spans="1:256" s="4" customFormat="1" ht="23.45" customHeight="1" x14ac:dyDescent="0.35">
      <c r="A182" s="152" t="s">
        <v>218</v>
      </c>
      <c r="B182" s="140"/>
      <c r="C182" s="176"/>
      <c r="D182" s="72">
        <v>20000</v>
      </c>
      <c r="E182" s="46" t="s">
        <v>153</v>
      </c>
      <c r="F182" s="74">
        <f>G182-D182</f>
        <v>-20000</v>
      </c>
      <c r="G182" s="183"/>
      <c r="H182" s="16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s="4" customFormat="1" ht="23.45" customHeight="1" x14ac:dyDescent="0.35">
      <c r="A183" s="153"/>
      <c r="B183" s="140"/>
      <c r="C183" s="176"/>
      <c r="D183" s="143"/>
      <c r="E183" s="143"/>
      <c r="F183" s="143"/>
      <c r="G183" s="161"/>
      <c r="H183" s="16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4" customFormat="1" ht="20.100000000000001" customHeight="1" x14ac:dyDescent="0.35">
      <c r="A184" s="155"/>
      <c r="B184" s="156"/>
      <c r="C184" s="145"/>
      <c r="D184" s="145"/>
      <c r="E184" s="145"/>
      <c r="F184" s="145"/>
      <c r="G184" s="162"/>
      <c r="H184" s="169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4" customFormat="1" ht="23.45" customHeight="1" x14ac:dyDescent="0.35">
      <c r="A185" s="369" t="s">
        <v>219</v>
      </c>
      <c r="B185" s="370"/>
      <c r="C185" s="204">
        <f>SUM(C159)</f>
        <v>80590</v>
      </c>
      <c r="D185" s="42">
        <f>SUM(D159)</f>
        <v>220000</v>
      </c>
      <c r="E185" s="43" t="s">
        <v>153</v>
      </c>
      <c r="F185" s="44">
        <f>G185-D185</f>
        <v>-155000</v>
      </c>
      <c r="G185" s="107">
        <f>SUM(G159)</f>
        <v>65000</v>
      </c>
      <c r="H185" s="2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ht="23.45" customHeight="1" x14ac:dyDescent="0.35">
      <c r="A186" s="120"/>
      <c r="B186" s="120"/>
      <c r="C186" s="97"/>
      <c r="D186" s="98"/>
      <c r="E186" s="99"/>
      <c r="F186" s="98"/>
      <c r="G186" s="98"/>
      <c r="H186" s="10"/>
    </row>
    <row r="187" spans="1:256" ht="23.45" customHeight="1" x14ac:dyDescent="0.35">
      <c r="A187" s="316"/>
      <c r="B187" s="316"/>
      <c r="C187" s="288"/>
      <c r="D187" s="13"/>
      <c r="E187" s="323"/>
      <c r="F187" s="13"/>
      <c r="G187" s="13"/>
      <c r="H187" s="10"/>
    </row>
    <row r="188" spans="1:256" ht="23.45" customHeight="1" x14ac:dyDescent="0.35">
      <c r="A188" s="363" t="s">
        <v>341</v>
      </c>
      <c r="B188" s="364"/>
      <c r="C188" s="364"/>
      <c r="D188" s="364"/>
      <c r="E188" s="364"/>
      <c r="F188" s="364"/>
      <c r="G188" s="364"/>
      <c r="H188" s="364"/>
    </row>
    <row r="189" spans="1:256" ht="29.45" customHeight="1" x14ac:dyDescent="0.4">
      <c r="A189" s="340" t="s">
        <v>308</v>
      </c>
      <c r="B189" s="341"/>
      <c r="C189" s="341"/>
      <c r="D189" s="341"/>
      <c r="E189" s="341"/>
      <c r="F189" s="341"/>
      <c r="G189" s="341"/>
      <c r="H189" s="341"/>
    </row>
    <row r="190" spans="1:256" ht="23.45" customHeight="1" x14ac:dyDescent="0.35">
      <c r="A190" s="91" t="s">
        <v>194</v>
      </c>
      <c r="B190" s="92"/>
      <c r="C190" s="92"/>
      <c r="D190" s="10"/>
      <c r="E190" s="100"/>
      <c r="F190" s="11" t="s">
        <v>220</v>
      </c>
      <c r="G190" s="92"/>
      <c r="H190" s="92"/>
    </row>
    <row r="191" spans="1:256" ht="23.45" customHeight="1" x14ac:dyDescent="0.35">
      <c r="A191" s="11" t="s">
        <v>196</v>
      </c>
      <c r="B191" s="83"/>
      <c r="C191" s="83"/>
      <c r="D191" s="83"/>
      <c r="E191" s="83"/>
      <c r="F191" s="83"/>
      <c r="G191" s="83"/>
      <c r="H191" s="10"/>
    </row>
    <row r="192" spans="1:256" s="180" customFormat="1" ht="23.45" customHeight="1" x14ac:dyDescent="0.35">
      <c r="A192" s="150"/>
      <c r="B192" s="132"/>
      <c r="C192" s="133" t="s">
        <v>166</v>
      </c>
      <c r="D192" s="358" t="s">
        <v>148</v>
      </c>
      <c r="E192" s="359"/>
      <c r="F192" s="359"/>
      <c r="G192" s="360"/>
      <c r="H192" s="163" t="s">
        <v>149</v>
      </c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9"/>
      <c r="CP192" s="179"/>
      <c r="CQ192" s="179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9"/>
      <c r="DC192" s="179"/>
      <c r="DD192" s="179"/>
      <c r="DE192" s="179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9"/>
      <c r="DQ192" s="179"/>
      <c r="DR192" s="179"/>
      <c r="DS192" s="179"/>
      <c r="DT192" s="179"/>
      <c r="DU192" s="179"/>
      <c r="DV192" s="179"/>
      <c r="DW192" s="179"/>
      <c r="DX192" s="179"/>
      <c r="DY192" s="179"/>
      <c r="DZ192" s="179"/>
      <c r="EA192" s="179"/>
      <c r="EB192" s="179"/>
      <c r="EC192" s="179"/>
      <c r="ED192" s="179"/>
      <c r="EE192" s="179"/>
      <c r="EF192" s="179"/>
      <c r="EG192" s="179"/>
      <c r="EH192" s="179"/>
      <c r="EI192" s="179"/>
      <c r="EJ192" s="179"/>
      <c r="EK192" s="179"/>
      <c r="EL192" s="179"/>
      <c r="EM192" s="179"/>
      <c r="EN192" s="179"/>
      <c r="EO192" s="179"/>
      <c r="EP192" s="179"/>
      <c r="EQ192" s="179"/>
      <c r="ER192" s="179"/>
      <c r="ES192" s="179"/>
      <c r="ET192" s="179"/>
      <c r="EU192" s="179"/>
      <c r="EV192" s="179"/>
      <c r="EW192" s="179"/>
      <c r="EX192" s="179"/>
      <c r="EY192" s="179"/>
      <c r="EZ192" s="179"/>
      <c r="FA192" s="179"/>
      <c r="FB192" s="179"/>
      <c r="FC192" s="179"/>
      <c r="FD192" s="179"/>
      <c r="FE192" s="179"/>
      <c r="FF192" s="179"/>
      <c r="FG192" s="179"/>
      <c r="FH192" s="179"/>
      <c r="FI192" s="179"/>
      <c r="FJ192" s="179"/>
      <c r="FK192" s="179"/>
      <c r="FL192" s="179"/>
      <c r="FM192" s="179"/>
      <c r="FN192" s="179"/>
      <c r="FO192" s="179"/>
      <c r="FP192" s="179"/>
      <c r="FQ192" s="179"/>
      <c r="FR192" s="179"/>
      <c r="FS192" s="179"/>
      <c r="FT192" s="179"/>
      <c r="FU192" s="179"/>
      <c r="FV192" s="179"/>
      <c r="FW192" s="179"/>
      <c r="FX192" s="179"/>
      <c r="FY192" s="179"/>
      <c r="FZ192" s="179"/>
      <c r="GA192" s="179"/>
      <c r="GB192" s="179"/>
      <c r="GC192" s="179"/>
      <c r="GD192" s="179"/>
      <c r="GE192" s="179"/>
      <c r="GF192" s="179"/>
      <c r="GG192" s="179"/>
      <c r="GH192" s="179"/>
      <c r="GI192" s="179"/>
      <c r="GJ192" s="179"/>
      <c r="GK192" s="179"/>
      <c r="GL192" s="179"/>
      <c r="GM192" s="179"/>
      <c r="GN192" s="179"/>
      <c r="GO192" s="179"/>
      <c r="GP192" s="179"/>
      <c r="GQ192" s="179"/>
      <c r="GR192" s="179"/>
      <c r="GS192" s="179"/>
      <c r="GT192" s="179"/>
      <c r="GU192" s="179"/>
      <c r="GV192" s="179"/>
      <c r="GW192" s="179"/>
      <c r="GX192" s="179"/>
      <c r="GY192" s="179"/>
      <c r="GZ192" s="179"/>
      <c r="HA192" s="179"/>
      <c r="HB192" s="179"/>
      <c r="HC192" s="179"/>
      <c r="HD192" s="179"/>
      <c r="HE192" s="179"/>
      <c r="HF192" s="179"/>
      <c r="HG192" s="179"/>
      <c r="HH192" s="179"/>
      <c r="HI192" s="179"/>
      <c r="HJ192" s="179"/>
      <c r="HK192" s="179"/>
      <c r="HL192" s="179"/>
      <c r="HM192" s="179"/>
      <c r="HN192" s="179"/>
      <c r="HO192" s="179"/>
      <c r="HP192" s="179"/>
      <c r="HQ192" s="179"/>
      <c r="HR192" s="179"/>
      <c r="HS192" s="179"/>
      <c r="HT192" s="179"/>
      <c r="HU192" s="179"/>
      <c r="HV192" s="179"/>
      <c r="HW192" s="179"/>
      <c r="HX192" s="179"/>
      <c r="HY192" s="179"/>
      <c r="HZ192" s="179"/>
      <c r="IA192" s="179"/>
      <c r="IB192" s="179"/>
      <c r="IC192" s="179"/>
      <c r="ID192" s="179"/>
      <c r="IE192" s="179"/>
      <c r="IF192" s="179"/>
      <c r="IG192" s="179"/>
      <c r="IH192" s="179"/>
      <c r="II192" s="179"/>
      <c r="IJ192" s="179"/>
      <c r="IK192" s="179"/>
      <c r="IL192" s="179"/>
      <c r="IM192" s="179"/>
      <c r="IN192" s="179"/>
      <c r="IO192" s="179"/>
      <c r="IP192" s="179"/>
      <c r="IQ192" s="179"/>
      <c r="IR192" s="179"/>
      <c r="IS192" s="179"/>
      <c r="IT192" s="179"/>
      <c r="IU192" s="179"/>
      <c r="IV192" s="179"/>
    </row>
    <row r="193" spans="1:256" s="180" customFormat="1" ht="23.45" customHeight="1" x14ac:dyDescent="0.35">
      <c r="A193" s="119" t="s">
        <v>150</v>
      </c>
      <c r="B193" s="134"/>
      <c r="C193" s="135" t="s">
        <v>320</v>
      </c>
      <c r="D193" s="361" t="s">
        <v>321</v>
      </c>
      <c r="E193" s="136" t="s">
        <v>151</v>
      </c>
      <c r="F193" s="136" t="s">
        <v>152</v>
      </c>
      <c r="G193" s="356" t="s">
        <v>322</v>
      </c>
      <c r="H193" s="164" t="s">
        <v>140</v>
      </c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9"/>
      <c r="CA193" s="179"/>
      <c r="CB193" s="179"/>
      <c r="CC193" s="179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9"/>
      <c r="CO193" s="179"/>
      <c r="CP193" s="179"/>
      <c r="CQ193" s="179"/>
      <c r="CR193" s="179"/>
      <c r="CS193" s="179"/>
      <c r="CT193" s="179"/>
      <c r="CU193" s="179"/>
      <c r="CV193" s="179"/>
      <c r="CW193" s="179"/>
      <c r="CX193" s="179"/>
      <c r="CY193" s="179"/>
      <c r="CZ193" s="179"/>
      <c r="DA193" s="179"/>
      <c r="DB193" s="179"/>
      <c r="DC193" s="179"/>
      <c r="DD193" s="179"/>
      <c r="DE193" s="179"/>
      <c r="DF193" s="179"/>
      <c r="DG193" s="179"/>
      <c r="DH193" s="179"/>
      <c r="DI193" s="179"/>
      <c r="DJ193" s="179"/>
      <c r="DK193" s="179"/>
      <c r="DL193" s="179"/>
      <c r="DM193" s="179"/>
      <c r="DN193" s="179"/>
      <c r="DO193" s="179"/>
      <c r="DP193" s="179"/>
      <c r="DQ193" s="179"/>
      <c r="DR193" s="179"/>
      <c r="DS193" s="179"/>
      <c r="DT193" s="179"/>
      <c r="DU193" s="179"/>
      <c r="DV193" s="179"/>
      <c r="DW193" s="179"/>
      <c r="DX193" s="179"/>
      <c r="DY193" s="179"/>
      <c r="DZ193" s="179"/>
      <c r="EA193" s="179"/>
      <c r="EB193" s="179"/>
      <c r="EC193" s="179"/>
      <c r="ED193" s="179"/>
      <c r="EE193" s="179"/>
      <c r="EF193" s="179"/>
      <c r="EG193" s="179"/>
      <c r="EH193" s="179"/>
      <c r="EI193" s="179"/>
      <c r="EJ193" s="179"/>
      <c r="EK193" s="179"/>
      <c r="EL193" s="179"/>
      <c r="EM193" s="179"/>
      <c r="EN193" s="179"/>
      <c r="EO193" s="179"/>
      <c r="EP193" s="179"/>
      <c r="EQ193" s="179"/>
      <c r="ER193" s="179"/>
      <c r="ES193" s="179"/>
      <c r="ET193" s="179"/>
      <c r="EU193" s="179"/>
      <c r="EV193" s="179"/>
      <c r="EW193" s="179"/>
      <c r="EX193" s="179"/>
      <c r="EY193" s="179"/>
      <c r="EZ193" s="179"/>
      <c r="FA193" s="179"/>
      <c r="FB193" s="179"/>
      <c r="FC193" s="179"/>
      <c r="FD193" s="179"/>
      <c r="FE193" s="179"/>
      <c r="FF193" s="179"/>
      <c r="FG193" s="179"/>
      <c r="FH193" s="179"/>
      <c r="FI193" s="179"/>
      <c r="FJ193" s="179"/>
      <c r="FK193" s="179"/>
      <c r="FL193" s="179"/>
      <c r="FM193" s="179"/>
      <c r="FN193" s="179"/>
      <c r="FO193" s="179"/>
      <c r="FP193" s="179"/>
      <c r="FQ193" s="179"/>
      <c r="FR193" s="179"/>
      <c r="FS193" s="179"/>
      <c r="FT193" s="179"/>
      <c r="FU193" s="179"/>
      <c r="FV193" s="179"/>
      <c r="FW193" s="179"/>
      <c r="FX193" s="179"/>
      <c r="FY193" s="179"/>
      <c r="FZ193" s="179"/>
      <c r="GA193" s="179"/>
      <c r="GB193" s="179"/>
      <c r="GC193" s="179"/>
      <c r="GD193" s="179"/>
      <c r="GE193" s="179"/>
      <c r="GF193" s="179"/>
      <c r="GG193" s="179"/>
      <c r="GH193" s="179"/>
      <c r="GI193" s="179"/>
      <c r="GJ193" s="179"/>
      <c r="GK193" s="179"/>
      <c r="GL193" s="179"/>
      <c r="GM193" s="179"/>
      <c r="GN193" s="179"/>
      <c r="GO193" s="179"/>
      <c r="GP193" s="179"/>
      <c r="GQ193" s="179"/>
      <c r="GR193" s="179"/>
      <c r="GS193" s="179"/>
      <c r="GT193" s="179"/>
      <c r="GU193" s="179"/>
      <c r="GV193" s="179"/>
      <c r="GW193" s="179"/>
      <c r="GX193" s="179"/>
      <c r="GY193" s="179"/>
      <c r="GZ193" s="179"/>
      <c r="HA193" s="179"/>
      <c r="HB193" s="179"/>
      <c r="HC193" s="179"/>
      <c r="HD193" s="179"/>
      <c r="HE193" s="179"/>
      <c r="HF193" s="179"/>
      <c r="HG193" s="179"/>
      <c r="HH193" s="179"/>
      <c r="HI193" s="179"/>
      <c r="HJ193" s="179"/>
      <c r="HK193" s="179"/>
      <c r="HL193" s="179"/>
      <c r="HM193" s="179"/>
      <c r="HN193" s="179"/>
      <c r="HO193" s="179"/>
      <c r="HP193" s="179"/>
      <c r="HQ193" s="179"/>
      <c r="HR193" s="179"/>
      <c r="HS193" s="179"/>
      <c r="HT193" s="179"/>
      <c r="HU193" s="179"/>
      <c r="HV193" s="179"/>
      <c r="HW193" s="179"/>
      <c r="HX193" s="179"/>
      <c r="HY193" s="179"/>
      <c r="HZ193" s="179"/>
      <c r="IA193" s="179"/>
      <c r="IB193" s="179"/>
      <c r="IC193" s="179"/>
      <c r="ID193" s="179"/>
      <c r="IE193" s="179"/>
      <c r="IF193" s="179"/>
      <c r="IG193" s="179"/>
      <c r="IH193" s="179"/>
      <c r="II193" s="179"/>
      <c r="IJ193" s="179"/>
      <c r="IK193" s="179"/>
      <c r="IL193" s="179"/>
      <c r="IM193" s="179"/>
      <c r="IN193" s="179"/>
      <c r="IO193" s="179"/>
      <c r="IP193" s="179"/>
      <c r="IQ193" s="179"/>
      <c r="IR193" s="179"/>
      <c r="IS193" s="179"/>
      <c r="IT193" s="179"/>
      <c r="IU193" s="179"/>
      <c r="IV193" s="179"/>
    </row>
    <row r="194" spans="1:256" s="180" customFormat="1" ht="23.45" customHeight="1" x14ac:dyDescent="0.35">
      <c r="A194" s="149"/>
      <c r="B194" s="137"/>
      <c r="C194" s="138"/>
      <c r="D194" s="362"/>
      <c r="E194" s="196" t="s">
        <v>153</v>
      </c>
      <c r="F194" s="196" t="s">
        <v>154</v>
      </c>
      <c r="G194" s="357"/>
      <c r="H194" s="165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  <c r="BM194" s="179"/>
      <c r="BN194" s="179"/>
      <c r="BO194" s="179"/>
      <c r="BP194" s="179"/>
      <c r="BQ194" s="179"/>
      <c r="BR194" s="179"/>
      <c r="BS194" s="179"/>
      <c r="BT194" s="179"/>
      <c r="BU194" s="179"/>
      <c r="BV194" s="179"/>
      <c r="BW194" s="179"/>
      <c r="BX194" s="179"/>
      <c r="BY194" s="179"/>
      <c r="BZ194" s="179"/>
      <c r="CA194" s="179"/>
      <c r="CB194" s="179"/>
      <c r="CC194" s="179"/>
      <c r="CD194" s="179"/>
      <c r="CE194" s="179"/>
      <c r="CF194" s="179"/>
      <c r="CG194" s="179"/>
      <c r="CH194" s="179"/>
      <c r="CI194" s="179"/>
      <c r="CJ194" s="179"/>
      <c r="CK194" s="179"/>
      <c r="CL194" s="179"/>
      <c r="CM194" s="179"/>
      <c r="CN194" s="179"/>
      <c r="CO194" s="179"/>
      <c r="CP194" s="179"/>
      <c r="CQ194" s="179"/>
      <c r="CR194" s="179"/>
      <c r="CS194" s="179"/>
      <c r="CT194" s="179"/>
      <c r="CU194" s="179"/>
      <c r="CV194" s="179"/>
      <c r="CW194" s="179"/>
      <c r="CX194" s="179"/>
      <c r="CY194" s="179"/>
      <c r="CZ194" s="179"/>
      <c r="DA194" s="179"/>
      <c r="DB194" s="179"/>
      <c r="DC194" s="179"/>
      <c r="DD194" s="179"/>
      <c r="DE194" s="179"/>
      <c r="DF194" s="179"/>
      <c r="DG194" s="179"/>
      <c r="DH194" s="179"/>
      <c r="DI194" s="179"/>
      <c r="DJ194" s="179"/>
      <c r="DK194" s="179"/>
      <c r="DL194" s="179"/>
      <c r="DM194" s="179"/>
      <c r="DN194" s="179"/>
      <c r="DO194" s="179"/>
      <c r="DP194" s="179"/>
      <c r="DQ194" s="179"/>
      <c r="DR194" s="179"/>
      <c r="DS194" s="179"/>
      <c r="DT194" s="179"/>
      <c r="DU194" s="179"/>
      <c r="DV194" s="179"/>
      <c r="DW194" s="179"/>
      <c r="DX194" s="179"/>
      <c r="DY194" s="179"/>
      <c r="DZ194" s="179"/>
      <c r="EA194" s="179"/>
      <c r="EB194" s="179"/>
      <c r="EC194" s="179"/>
      <c r="ED194" s="179"/>
      <c r="EE194" s="179"/>
      <c r="EF194" s="179"/>
      <c r="EG194" s="179"/>
      <c r="EH194" s="179"/>
      <c r="EI194" s="179"/>
      <c r="EJ194" s="179"/>
      <c r="EK194" s="179"/>
      <c r="EL194" s="179"/>
      <c r="EM194" s="179"/>
      <c r="EN194" s="179"/>
      <c r="EO194" s="179"/>
      <c r="EP194" s="179"/>
      <c r="EQ194" s="179"/>
      <c r="ER194" s="179"/>
      <c r="ES194" s="179"/>
      <c r="ET194" s="179"/>
      <c r="EU194" s="179"/>
      <c r="EV194" s="179"/>
      <c r="EW194" s="179"/>
      <c r="EX194" s="179"/>
      <c r="EY194" s="179"/>
      <c r="EZ194" s="179"/>
      <c r="FA194" s="179"/>
      <c r="FB194" s="179"/>
      <c r="FC194" s="179"/>
      <c r="FD194" s="179"/>
      <c r="FE194" s="179"/>
      <c r="FF194" s="179"/>
      <c r="FG194" s="179"/>
      <c r="FH194" s="179"/>
      <c r="FI194" s="179"/>
      <c r="FJ194" s="179"/>
      <c r="FK194" s="179"/>
      <c r="FL194" s="179"/>
      <c r="FM194" s="179"/>
      <c r="FN194" s="179"/>
      <c r="FO194" s="179"/>
      <c r="FP194" s="179"/>
      <c r="FQ194" s="179"/>
      <c r="FR194" s="179"/>
      <c r="FS194" s="179"/>
      <c r="FT194" s="179"/>
      <c r="FU194" s="179"/>
      <c r="FV194" s="179"/>
      <c r="FW194" s="179"/>
      <c r="FX194" s="179"/>
      <c r="FY194" s="179"/>
      <c r="FZ194" s="179"/>
      <c r="GA194" s="179"/>
      <c r="GB194" s="179"/>
      <c r="GC194" s="179"/>
      <c r="GD194" s="179"/>
      <c r="GE194" s="179"/>
      <c r="GF194" s="179"/>
      <c r="GG194" s="179"/>
      <c r="GH194" s="179"/>
      <c r="GI194" s="179"/>
      <c r="GJ194" s="179"/>
      <c r="GK194" s="179"/>
      <c r="GL194" s="179"/>
      <c r="GM194" s="179"/>
      <c r="GN194" s="179"/>
      <c r="GO194" s="179"/>
      <c r="GP194" s="179"/>
      <c r="GQ194" s="179"/>
      <c r="GR194" s="179"/>
      <c r="GS194" s="179"/>
      <c r="GT194" s="179"/>
      <c r="GU194" s="179"/>
      <c r="GV194" s="179"/>
      <c r="GW194" s="179"/>
      <c r="GX194" s="179"/>
      <c r="GY194" s="179"/>
      <c r="GZ194" s="179"/>
      <c r="HA194" s="179"/>
      <c r="HB194" s="179"/>
      <c r="HC194" s="179"/>
      <c r="HD194" s="179"/>
      <c r="HE194" s="179"/>
      <c r="HF194" s="179"/>
      <c r="HG194" s="179"/>
      <c r="HH194" s="179"/>
      <c r="HI194" s="179"/>
      <c r="HJ194" s="179"/>
      <c r="HK194" s="179"/>
      <c r="HL194" s="179"/>
      <c r="HM194" s="179"/>
      <c r="HN194" s="179"/>
      <c r="HO194" s="179"/>
      <c r="HP194" s="179"/>
      <c r="HQ194" s="179"/>
      <c r="HR194" s="179"/>
      <c r="HS194" s="179"/>
      <c r="HT194" s="179"/>
      <c r="HU194" s="179"/>
      <c r="HV194" s="179"/>
      <c r="HW194" s="179"/>
      <c r="HX194" s="179"/>
      <c r="HY194" s="179"/>
      <c r="HZ194" s="179"/>
      <c r="IA194" s="179"/>
      <c r="IB194" s="179"/>
      <c r="IC194" s="179"/>
      <c r="ID194" s="179"/>
      <c r="IE194" s="179"/>
      <c r="IF194" s="179"/>
      <c r="IG194" s="179"/>
      <c r="IH194" s="179"/>
      <c r="II194" s="179"/>
      <c r="IJ194" s="179"/>
      <c r="IK194" s="179"/>
      <c r="IL194" s="179"/>
      <c r="IM194" s="179"/>
      <c r="IN194" s="179"/>
      <c r="IO194" s="179"/>
      <c r="IP194" s="179"/>
      <c r="IQ194" s="179"/>
      <c r="IR194" s="179"/>
      <c r="IS194" s="179"/>
      <c r="IT194" s="179"/>
      <c r="IU194" s="179"/>
      <c r="IV194" s="179"/>
    </row>
    <row r="195" spans="1:256" s="180" customFormat="1" ht="23.45" customHeight="1" x14ac:dyDescent="0.35">
      <c r="A195" s="202" t="s">
        <v>191</v>
      </c>
      <c r="B195" s="84" t="s">
        <v>6</v>
      </c>
      <c r="C195" s="32">
        <f>SUM(C196)</f>
        <v>19130983.140000001</v>
      </c>
      <c r="D195" s="33">
        <f>SUM(D196)</f>
        <v>23000000</v>
      </c>
      <c r="E195" s="96" t="s">
        <v>153</v>
      </c>
      <c r="F195" s="219">
        <f>G195-D195</f>
        <v>-4000000</v>
      </c>
      <c r="G195" s="158">
        <f>SUM(G196)</f>
        <v>19000000</v>
      </c>
      <c r="H195" s="166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9"/>
      <c r="BM195" s="179"/>
      <c r="BN195" s="179"/>
      <c r="BO195" s="179"/>
      <c r="BP195" s="179"/>
      <c r="BQ195" s="179"/>
      <c r="BR195" s="179"/>
      <c r="BS195" s="179"/>
      <c r="BT195" s="179"/>
      <c r="BU195" s="179"/>
      <c r="BV195" s="179"/>
      <c r="BW195" s="179"/>
      <c r="BX195" s="179"/>
      <c r="BY195" s="179"/>
      <c r="BZ195" s="179"/>
      <c r="CA195" s="179"/>
      <c r="CB195" s="179"/>
      <c r="CC195" s="179"/>
      <c r="CD195" s="179"/>
      <c r="CE195" s="179"/>
      <c r="CF195" s="179"/>
      <c r="CG195" s="179"/>
      <c r="CH195" s="179"/>
      <c r="CI195" s="179"/>
      <c r="CJ195" s="179"/>
      <c r="CK195" s="179"/>
      <c r="CL195" s="179"/>
      <c r="CM195" s="179"/>
      <c r="CN195" s="179"/>
      <c r="CO195" s="179"/>
      <c r="CP195" s="179"/>
      <c r="CQ195" s="179"/>
      <c r="CR195" s="179"/>
      <c r="CS195" s="179"/>
      <c r="CT195" s="179"/>
      <c r="CU195" s="179"/>
      <c r="CV195" s="179"/>
      <c r="CW195" s="179"/>
      <c r="CX195" s="179"/>
      <c r="CY195" s="179"/>
      <c r="CZ195" s="179"/>
      <c r="DA195" s="179"/>
      <c r="DB195" s="179"/>
      <c r="DC195" s="179"/>
      <c r="DD195" s="179"/>
      <c r="DE195" s="179"/>
      <c r="DF195" s="179"/>
      <c r="DG195" s="179"/>
      <c r="DH195" s="179"/>
      <c r="DI195" s="179"/>
      <c r="DJ195" s="179"/>
      <c r="DK195" s="179"/>
      <c r="DL195" s="179"/>
      <c r="DM195" s="179"/>
      <c r="DN195" s="179"/>
      <c r="DO195" s="179"/>
      <c r="DP195" s="179"/>
      <c r="DQ195" s="179"/>
      <c r="DR195" s="179"/>
      <c r="DS195" s="179"/>
      <c r="DT195" s="179"/>
      <c r="DU195" s="179"/>
      <c r="DV195" s="179"/>
      <c r="DW195" s="179"/>
      <c r="DX195" s="179"/>
      <c r="DY195" s="179"/>
      <c r="DZ195" s="179"/>
      <c r="EA195" s="179"/>
      <c r="EB195" s="179"/>
      <c r="EC195" s="179"/>
      <c r="ED195" s="179"/>
      <c r="EE195" s="179"/>
      <c r="EF195" s="179"/>
      <c r="EG195" s="179"/>
      <c r="EH195" s="179"/>
      <c r="EI195" s="179"/>
      <c r="EJ195" s="179"/>
      <c r="EK195" s="179"/>
      <c r="EL195" s="179"/>
      <c r="EM195" s="179"/>
      <c r="EN195" s="179"/>
      <c r="EO195" s="179"/>
      <c r="EP195" s="179"/>
      <c r="EQ195" s="179"/>
      <c r="ER195" s="179"/>
      <c r="ES195" s="179"/>
      <c r="ET195" s="179"/>
      <c r="EU195" s="179"/>
      <c r="EV195" s="179"/>
      <c r="EW195" s="179"/>
      <c r="EX195" s="179"/>
      <c r="EY195" s="179"/>
      <c r="EZ195" s="179"/>
      <c r="FA195" s="179"/>
      <c r="FB195" s="179"/>
      <c r="FC195" s="179"/>
      <c r="FD195" s="179"/>
      <c r="FE195" s="179"/>
      <c r="FF195" s="179"/>
      <c r="FG195" s="179"/>
      <c r="FH195" s="179"/>
      <c r="FI195" s="179"/>
      <c r="FJ195" s="179"/>
      <c r="FK195" s="179"/>
      <c r="FL195" s="179"/>
      <c r="FM195" s="179"/>
      <c r="FN195" s="179"/>
      <c r="FO195" s="179"/>
      <c r="FP195" s="179"/>
      <c r="FQ195" s="179"/>
      <c r="FR195" s="179"/>
      <c r="FS195" s="179"/>
      <c r="FT195" s="179"/>
      <c r="FU195" s="179"/>
      <c r="FV195" s="179"/>
      <c r="FW195" s="179"/>
      <c r="FX195" s="179"/>
      <c r="FY195" s="179"/>
      <c r="FZ195" s="179"/>
      <c r="GA195" s="179"/>
      <c r="GB195" s="179"/>
      <c r="GC195" s="179"/>
      <c r="GD195" s="179"/>
      <c r="GE195" s="179"/>
      <c r="GF195" s="179"/>
      <c r="GG195" s="179"/>
      <c r="GH195" s="179"/>
      <c r="GI195" s="179"/>
      <c r="GJ195" s="179"/>
      <c r="GK195" s="179"/>
      <c r="GL195" s="179"/>
      <c r="GM195" s="179"/>
      <c r="GN195" s="179"/>
      <c r="GO195" s="179"/>
      <c r="GP195" s="179"/>
      <c r="GQ195" s="179"/>
      <c r="GR195" s="179"/>
      <c r="GS195" s="179"/>
      <c r="GT195" s="179"/>
      <c r="GU195" s="179"/>
      <c r="GV195" s="179"/>
      <c r="GW195" s="179"/>
      <c r="GX195" s="179"/>
      <c r="GY195" s="179"/>
      <c r="GZ195" s="179"/>
      <c r="HA195" s="179"/>
      <c r="HB195" s="179"/>
      <c r="HC195" s="179"/>
      <c r="HD195" s="179"/>
      <c r="HE195" s="179"/>
      <c r="HF195" s="179"/>
      <c r="HG195" s="179"/>
      <c r="HH195" s="179"/>
      <c r="HI195" s="179"/>
      <c r="HJ195" s="179"/>
      <c r="HK195" s="179"/>
      <c r="HL195" s="179"/>
      <c r="HM195" s="179"/>
      <c r="HN195" s="179"/>
      <c r="HO195" s="179"/>
      <c r="HP195" s="179"/>
      <c r="HQ195" s="179"/>
      <c r="HR195" s="179"/>
      <c r="HS195" s="179"/>
      <c r="HT195" s="179"/>
      <c r="HU195" s="179"/>
      <c r="HV195" s="179"/>
      <c r="HW195" s="179"/>
      <c r="HX195" s="179"/>
      <c r="HY195" s="179"/>
      <c r="HZ195" s="179"/>
      <c r="IA195" s="179"/>
      <c r="IB195" s="179"/>
      <c r="IC195" s="179"/>
      <c r="ID195" s="179"/>
      <c r="IE195" s="179"/>
      <c r="IF195" s="179"/>
      <c r="IG195" s="179"/>
      <c r="IH195" s="179"/>
      <c r="II195" s="179"/>
      <c r="IJ195" s="179"/>
      <c r="IK195" s="179"/>
      <c r="IL195" s="179"/>
      <c r="IM195" s="179"/>
      <c r="IN195" s="179"/>
      <c r="IO195" s="179"/>
      <c r="IP195" s="179"/>
      <c r="IQ195" s="179"/>
      <c r="IR195" s="179"/>
      <c r="IS195" s="179"/>
      <c r="IT195" s="179"/>
      <c r="IU195" s="179"/>
      <c r="IV195" s="179"/>
    </row>
    <row r="196" spans="1:256" s="180" customFormat="1" ht="23.45" customHeight="1" x14ac:dyDescent="0.35">
      <c r="A196" s="154" t="s">
        <v>192</v>
      </c>
      <c r="B196" s="85" t="s">
        <v>6</v>
      </c>
      <c r="C196" s="40">
        <f>SUM(C198:C200)</f>
        <v>19130983.140000001</v>
      </c>
      <c r="D196" s="39">
        <f>SUM(D198:D200)</f>
        <v>23000000</v>
      </c>
      <c r="E196" s="46" t="s">
        <v>153</v>
      </c>
      <c r="F196" s="36">
        <f>G196-D196</f>
        <v>-4000000</v>
      </c>
      <c r="G196" s="160">
        <f>SUM(G198:G200)</f>
        <v>19000000</v>
      </c>
      <c r="H196" s="168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  <c r="BN196" s="179"/>
      <c r="BO196" s="179"/>
      <c r="BP196" s="179"/>
      <c r="BQ196" s="179"/>
      <c r="BR196" s="179"/>
      <c r="BS196" s="179"/>
      <c r="BT196" s="179"/>
      <c r="BU196" s="179"/>
      <c r="BV196" s="179"/>
      <c r="BW196" s="179"/>
      <c r="BX196" s="179"/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9"/>
      <c r="CP196" s="179"/>
      <c r="CQ196" s="179"/>
      <c r="CR196" s="179"/>
      <c r="CS196" s="179"/>
      <c r="CT196" s="179"/>
      <c r="CU196" s="179"/>
      <c r="CV196" s="179"/>
      <c r="CW196" s="179"/>
      <c r="CX196" s="179"/>
      <c r="CY196" s="179"/>
      <c r="CZ196" s="179"/>
      <c r="DA196" s="179"/>
      <c r="DB196" s="179"/>
      <c r="DC196" s="179"/>
      <c r="DD196" s="179"/>
      <c r="DE196" s="179"/>
      <c r="DF196" s="179"/>
      <c r="DG196" s="179"/>
      <c r="DH196" s="179"/>
      <c r="DI196" s="179"/>
      <c r="DJ196" s="179"/>
      <c r="DK196" s="179"/>
      <c r="DL196" s="179"/>
      <c r="DM196" s="179"/>
      <c r="DN196" s="179"/>
      <c r="DO196" s="179"/>
      <c r="DP196" s="179"/>
      <c r="DQ196" s="179"/>
      <c r="DR196" s="179"/>
      <c r="DS196" s="179"/>
      <c r="DT196" s="179"/>
      <c r="DU196" s="179"/>
      <c r="DV196" s="179"/>
      <c r="DW196" s="179"/>
      <c r="DX196" s="179"/>
      <c r="DY196" s="179"/>
      <c r="DZ196" s="179"/>
      <c r="EA196" s="179"/>
      <c r="EB196" s="179"/>
      <c r="EC196" s="179"/>
      <c r="ED196" s="179"/>
      <c r="EE196" s="179"/>
      <c r="EF196" s="179"/>
      <c r="EG196" s="179"/>
      <c r="EH196" s="179"/>
      <c r="EI196" s="179"/>
      <c r="EJ196" s="179"/>
      <c r="EK196" s="179"/>
      <c r="EL196" s="179"/>
      <c r="EM196" s="179"/>
      <c r="EN196" s="179"/>
      <c r="EO196" s="179"/>
      <c r="EP196" s="179"/>
      <c r="EQ196" s="179"/>
      <c r="ER196" s="179"/>
      <c r="ES196" s="179"/>
      <c r="ET196" s="179"/>
      <c r="EU196" s="179"/>
      <c r="EV196" s="179"/>
      <c r="EW196" s="179"/>
      <c r="EX196" s="179"/>
      <c r="EY196" s="179"/>
      <c r="EZ196" s="179"/>
      <c r="FA196" s="179"/>
      <c r="FB196" s="179"/>
      <c r="FC196" s="179"/>
      <c r="FD196" s="179"/>
      <c r="FE196" s="179"/>
      <c r="FF196" s="179"/>
      <c r="FG196" s="179"/>
      <c r="FH196" s="179"/>
      <c r="FI196" s="179"/>
      <c r="FJ196" s="179"/>
      <c r="FK196" s="179"/>
      <c r="FL196" s="179"/>
      <c r="FM196" s="179"/>
      <c r="FN196" s="179"/>
      <c r="FO196" s="179"/>
      <c r="FP196" s="179"/>
      <c r="FQ196" s="179"/>
      <c r="FR196" s="179"/>
      <c r="FS196" s="179"/>
      <c r="FT196" s="179"/>
      <c r="FU196" s="179"/>
      <c r="FV196" s="179"/>
      <c r="FW196" s="179"/>
      <c r="FX196" s="179"/>
      <c r="FY196" s="179"/>
      <c r="FZ196" s="179"/>
      <c r="GA196" s="179"/>
      <c r="GB196" s="179"/>
      <c r="GC196" s="179"/>
      <c r="GD196" s="179"/>
      <c r="GE196" s="179"/>
      <c r="GF196" s="179"/>
      <c r="GG196" s="179"/>
      <c r="GH196" s="179"/>
      <c r="GI196" s="179"/>
      <c r="GJ196" s="179"/>
      <c r="GK196" s="179"/>
      <c r="GL196" s="179"/>
      <c r="GM196" s="179"/>
      <c r="GN196" s="179"/>
      <c r="GO196" s="179"/>
      <c r="GP196" s="179"/>
      <c r="GQ196" s="179"/>
      <c r="GR196" s="179"/>
      <c r="GS196" s="179"/>
      <c r="GT196" s="179"/>
      <c r="GU196" s="179"/>
      <c r="GV196" s="179"/>
      <c r="GW196" s="179"/>
      <c r="GX196" s="179"/>
      <c r="GY196" s="179"/>
      <c r="GZ196" s="179"/>
      <c r="HA196" s="179"/>
      <c r="HB196" s="179"/>
      <c r="HC196" s="179"/>
      <c r="HD196" s="179"/>
      <c r="HE196" s="179"/>
      <c r="HF196" s="179"/>
      <c r="HG196" s="179"/>
      <c r="HH196" s="179"/>
      <c r="HI196" s="179"/>
      <c r="HJ196" s="179"/>
      <c r="HK196" s="179"/>
      <c r="HL196" s="179"/>
      <c r="HM196" s="179"/>
      <c r="HN196" s="179"/>
      <c r="HO196" s="179"/>
      <c r="HP196" s="179"/>
      <c r="HQ196" s="179"/>
      <c r="HR196" s="179"/>
      <c r="HS196" s="179"/>
      <c r="HT196" s="179"/>
      <c r="HU196" s="179"/>
      <c r="HV196" s="179"/>
      <c r="HW196" s="179"/>
      <c r="HX196" s="179"/>
      <c r="HY196" s="179"/>
      <c r="HZ196" s="179"/>
      <c r="IA196" s="179"/>
      <c r="IB196" s="179"/>
      <c r="IC196" s="179"/>
      <c r="ID196" s="179"/>
      <c r="IE196" s="179"/>
      <c r="IF196" s="179"/>
      <c r="IG196" s="179"/>
      <c r="IH196" s="179"/>
      <c r="II196" s="179"/>
      <c r="IJ196" s="179"/>
      <c r="IK196" s="179"/>
      <c r="IL196" s="179"/>
      <c r="IM196" s="179"/>
      <c r="IN196" s="179"/>
      <c r="IO196" s="179"/>
      <c r="IP196" s="179"/>
      <c r="IQ196" s="179"/>
      <c r="IR196" s="179"/>
      <c r="IS196" s="179"/>
      <c r="IT196" s="179"/>
      <c r="IU196" s="179"/>
      <c r="IV196" s="179"/>
    </row>
    <row r="197" spans="1:256" s="4" customFormat="1" ht="23.45" customHeight="1" x14ac:dyDescent="0.35">
      <c r="A197" s="152" t="s">
        <v>221</v>
      </c>
      <c r="B197" s="140"/>
      <c r="C197" s="143"/>
      <c r="D197" s="142"/>
      <c r="E197" s="142"/>
      <c r="F197" s="142"/>
      <c r="G197" s="159"/>
      <c r="H197" s="167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4" customFormat="1" ht="23.45" customHeight="1" x14ac:dyDescent="0.35">
      <c r="A198" s="152" t="s">
        <v>301</v>
      </c>
      <c r="B198" s="140"/>
      <c r="C198" s="141">
        <v>3826196.63</v>
      </c>
      <c r="D198" s="142">
        <v>4600000</v>
      </c>
      <c r="E198" s="34" t="s">
        <v>153</v>
      </c>
      <c r="F198" s="74">
        <f>G198-D198</f>
        <v>-800000</v>
      </c>
      <c r="G198" s="159">
        <v>3800000</v>
      </c>
      <c r="H198" s="167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4" customFormat="1" ht="23.45" customHeight="1" x14ac:dyDescent="0.35">
      <c r="A199" s="152" t="s">
        <v>302</v>
      </c>
      <c r="B199" s="140"/>
      <c r="C199" s="141">
        <v>5739294.9400000004</v>
      </c>
      <c r="D199" s="142">
        <v>6900000</v>
      </c>
      <c r="E199" s="34" t="s">
        <v>153</v>
      </c>
      <c r="F199" s="74">
        <f>G199-D199</f>
        <v>-1200000</v>
      </c>
      <c r="G199" s="159">
        <v>5700000</v>
      </c>
      <c r="H199" s="167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s="4" customFormat="1" ht="23.45" customHeight="1" x14ac:dyDescent="0.35">
      <c r="A200" s="152" t="s">
        <v>303</v>
      </c>
      <c r="B200" s="140"/>
      <c r="C200" s="141">
        <v>9565491.5700000003</v>
      </c>
      <c r="D200" s="142">
        <v>11500000</v>
      </c>
      <c r="E200" s="34" t="s">
        <v>153</v>
      </c>
      <c r="F200" s="74">
        <f>G200-D200</f>
        <v>-2000000</v>
      </c>
      <c r="G200" s="159">
        <v>9500000</v>
      </c>
      <c r="H200" s="167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s="4" customFormat="1" ht="20.100000000000001" customHeight="1" x14ac:dyDescent="0.35">
      <c r="A201" s="153"/>
      <c r="B201" s="140"/>
      <c r="C201" s="143"/>
      <c r="D201" s="143"/>
      <c r="E201" s="143"/>
      <c r="F201" s="143"/>
      <c r="G201" s="161"/>
      <c r="H201" s="167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 s="4" customFormat="1" ht="20.100000000000001" customHeight="1" x14ac:dyDescent="0.35">
      <c r="A202" s="153"/>
      <c r="B202" s="140"/>
      <c r="C202" s="143"/>
      <c r="D202" s="143"/>
      <c r="E202" s="143"/>
      <c r="F202" s="143"/>
      <c r="G202" s="161"/>
      <c r="H202" s="167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s="4" customFormat="1" ht="20.100000000000001" customHeight="1" x14ac:dyDescent="0.35">
      <c r="A203" s="153"/>
      <c r="B203" s="140"/>
      <c r="C203" s="143"/>
      <c r="D203" s="143"/>
      <c r="E203" s="143"/>
      <c r="F203" s="143"/>
      <c r="G203" s="161"/>
      <c r="H203" s="167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s="4" customFormat="1" ht="20.100000000000001" customHeight="1" x14ac:dyDescent="0.35">
      <c r="A204" s="153"/>
      <c r="B204" s="140"/>
      <c r="C204" s="143"/>
      <c r="D204" s="143"/>
      <c r="E204" s="143"/>
      <c r="F204" s="143"/>
      <c r="G204" s="161"/>
      <c r="H204" s="167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4" customFormat="1" ht="20.100000000000001" customHeight="1" x14ac:dyDescent="0.35">
      <c r="A205" s="153"/>
      <c r="B205" s="140"/>
      <c r="C205" s="143"/>
      <c r="D205" s="143"/>
      <c r="E205" s="143"/>
      <c r="F205" s="143"/>
      <c r="G205" s="161"/>
      <c r="H205" s="167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4" customFormat="1" ht="20.100000000000001" customHeight="1" x14ac:dyDescent="0.35">
      <c r="A206" s="153"/>
      <c r="B206" s="140"/>
      <c r="C206" s="143"/>
      <c r="D206" s="143"/>
      <c r="E206" s="143"/>
      <c r="F206" s="143"/>
      <c r="G206" s="161"/>
      <c r="H206" s="167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4" customFormat="1" ht="20.100000000000001" customHeight="1" x14ac:dyDescent="0.35">
      <c r="A207" s="153"/>
      <c r="B207" s="140"/>
      <c r="C207" s="143"/>
      <c r="D207" s="143"/>
      <c r="E207" s="143"/>
      <c r="F207" s="143"/>
      <c r="G207" s="161"/>
      <c r="H207" s="167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4" customFormat="1" ht="20.100000000000001" customHeight="1" x14ac:dyDescent="0.35">
      <c r="A208" s="153"/>
      <c r="B208" s="140"/>
      <c r="C208" s="143"/>
      <c r="D208" s="143"/>
      <c r="E208" s="143"/>
      <c r="F208" s="143"/>
      <c r="G208" s="161"/>
      <c r="H208" s="167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4" customFormat="1" ht="20.100000000000001" customHeight="1" x14ac:dyDescent="0.35">
      <c r="A209" s="153"/>
      <c r="B209" s="140"/>
      <c r="C209" s="143"/>
      <c r="D209" s="143"/>
      <c r="E209" s="143"/>
      <c r="F209" s="143"/>
      <c r="G209" s="161"/>
      <c r="H209" s="167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4" customFormat="1" ht="20.100000000000001" customHeight="1" x14ac:dyDescent="0.35">
      <c r="A210" s="153"/>
      <c r="B210" s="140"/>
      <c r="C210" s="143"/>
      <c r="D210" s="143"/>
      <c r="E210" s="143"/>
      <c r="F210" s="143"/>
      <c r="G210" s="161"/>
      <c r="H210" s="167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4" customFormat="1" ht="20.100000000000001" customHeight="1" x14ac:dyDescent="0.35">
      <c r="A211" s="153"/>
      <c r="B211" s="140"/>
      <c r="C211" s="143"/>
      <c r="D211" s="143"/>
      <c r="E211" s="143"/>
      <c r="F211" s="143"/>
      <c r="G211" s="161"/>
      <c r="H211" s="167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s="4" customFormat="1" ht="20.100000000000001" customHeight="1" x14ac:dyDescent="0.35">
      <c r="A212" s="153"/>
      <c r="B212" s="140"/>
      <c r="C212" s="143"/>
      <c r="D212" s="143"/>
      <c r="E212" s="143"/>
      <c r="F212" s="143"/>
      <c r="G212" s="161"/>
      <c r="H212" s="167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4" customFormat="1" ht="20.100000000000001" customHeight="1" x14ac:dyDescent="0.35">
      <c r="A213" s="153"/>
      <c r="B213" s="140"/>
      <c r="C213" s="143"/>
      <c r="D213" s="143"/>
      <c r="E213" s="143"/>
      <c r="F213" s="143"/>
      <c r="G213" s="161"/>
      <c r="H213" s="167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s="4" customFormat="1" ht="20.100000000000001" customHeight="1" x14ac:dyDescent="0.35">
      <c r="A214" s="153"/>
      <c r="B214" s="140"/>
      <c r="C214" s="143"/>
      <c r="D214" s="143"/>
      <c r="E214" s="143"/>
      <c r="F214" s="143"/>
      <c r="G214" s="161"/>
      <c r="H214" s="167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s="4" customFormat="1" ht="20.100000000000001" customHeight="1" x14ac:dyDescent="0.35">
      <c r="A215" s="153"/>
      <c r="B215" s="140"/>
      <c r="C215" s="143"/>
      <c r="D215" s="143"/>
      <c r="E215" s="143"/>
      <c r="F215" s="143"/>
      <c r="G215" s="161"/>
      <c r="H215" s="167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s="4" customFormat="1" ht="20.100000000000001" customHeight="1" x14ac:dyDescent="0.35">
      <c r="A216" s="153"/>
      <c r="B216" s="140"/>
      <c r="C216" s="143"/>
      <c r="D216" s="143"/>
      <c r="E216" s="143"/>
      <c r="F216" s="143"/>
      <c r="G216" s="161"/>
      <c r="H216" s="167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s="4" customFormat="1" ht="20.100000000000001" customHeight="1" x14ac:dyDescent="0.35">
      <c r="A217" s="153"/>
      <c r="B217" s="140"/>
      <c r="C217" s="143"/>
      <c r="D217" s="143"/>
      <c r="E217" s="143"/>
      <c r="F217" s="143"/>
      <c r="G217" s="161"/>
      <c r="H217" s="167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s="4" customFormat="1" ht="20.100000000000001" customHeight="1" x14ac:dyDescent="0.35">
      <c r="A218" s="153"/>
      <c r="B218" s="140"/>
      <c r="C218" s="143"/>
      <c r="D218" s="143"/>
      <c r="E218" s="143"/>
      <c r="F218" s="143"/>
      <c r="G218" s="161"/>
      <c r="H218" s="16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s="4" customFormat="1" ht="20.100000000000001" customHeight="1" x14ac:dyDescent="0.35">
      <c r="A219" s="153"/>
      <c r="B219" s="140"/>
      <c r="C219" s="143"/>
      <c r="D219" s="143"/>
      <c r="E219" s="143"/>
      <c r="F219" s="143"/>
      <c r="G219" s="161"/>
      <c r="H219" s="16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s="4" customFormat="1" ht="20.100000000000001" customHeight="1" x14ac:dyDescent="0.35">
      <c r="A220" s="153"/>
      <c r="B220" s="140"/>
      <c r="C220" s="143"/>
      <c r="D220" s="143"/>
      <c r="E220" s="143"/>
      <c r="F220" s="143"/>
      <c r="G220" s="161"/>
      <c r="H220" s="16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s="4" customFormat="1" ht="20.100000000000001" customHeight="1" x14ac:dyDescent="0.35">
      <c r="A221" s="153"/>
      <c r="B221" s="140"/>
      <c r="C221" s="143"/>
      <c r="D221" s="143"/>
      <c r="E221" s="143"/>
      <c r="F221" s="143"/>
      <c r="G221" s="161"/>
      <c r="H221" s="16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s="4" customFormat="1" ht="20.100000000000001" customHeight="1" x14ac:dyDescent="0.35">
      <c r="A222" s="153"/>
      <c r="B222" s="140"/>
      <c r="C222" s="143"/>
      <c r="D222" s="143"/>
      <c r="E222" s="143"/>
      <c r="F222" s="143"/>
      <c r="G222" s="161"/>
      <c r="H222" s="167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s="4" customFormat="1" ht="20.100000000000001" customHeight="1" x14ac:dyDescent="0.35">
      <c r="A223" s="153"/>
      <c r="B223" s="140"/>
      <c r="C223" s="143"/>
      <c r="D223" s="143"/>
      <c r="E223" s="143"/>
      <c r="F223" s="143"/>
      <c r="G223" s="161"/>
      <c r="H223" s="167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s="4" customFormat="1" ht="20.100000000000001" customHeight="1" x14ac:dyDescent="0.35">
      <c r="A224" s="155"/>
      <c r="B224" s="156"/>
      <c r="C224" s="225"/>
      <c r="D224" s="225"/>
      <c r="E224" s="225"/>
      <c r="F224" s="225"/>
      <c r="G224" s="230"/>
      <c r="H224" s="169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180" customFormat="1" ht="23.45" customHeight="1" x14ac:dyDescent="0.35">
      <c r="A225" s="369" t="s">
        <v>222</v>
      </c>
      <c r="B225" s="370"/>
      <c r="C225" s="226">
        <f>SUM(C195)</f>
        <v>19130983.140000001</v>
      </c>
      <c r="D225" s="227">
        <f>SUM(D195)</f>
        <v>23000000</v>
      </c>
      <c r="E225" s="228" t="s">
        <v>153</v>
      </c>
      <c r="F225" s="229">
        <f>G225-D225</f>
        <v>-4000000</v>
      </c>
      <c r="G225" s="231">
        <f>SUM(G195)</f>
        <v>19000000</v>
      </c>
      <c r="H225" s="170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  <c r="BI225" s="179"/>
      <c r="BJ225" s="179"/>
      <c r="BK225" s="179"/>
      <c r="BL225" s="179"/>
      <c r="BM225" s="179"/>
      <c r="BN225" s="179"/>
      <c r="BO225" s="179"/>
      <c r="BP225" s="179"/>
      <c r="BQ225" s="179"/>
      <c r="BR225" s="179"/>
      <c r="BS225" s="179"/>
      <c r="BT225" s="179"/>
      <c r="BU225" s="179"/>
      <c r="BV225" s="179"/>
      <c r="BW225" s="179"/>
      <c r="BX225" s="179"/>
      <c r="BY225" s="179"/>
      <c r="BZ225" s="179"/>
      <c r="CA225" s="179"/>
      <c r="CB225" s="179"/>
      <c r="CC225" s="179"/>
      <c r="CD225" s="179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9"/>
      <c r="CO225" s="179"/>
      <c r="CP225" s="179"/>
      <c r="CQ225" s="179"/>
      <c r="CR225" s="179"/>
      <c r="CS225" s="179"/>
      <c r="CT225" s="179"/>
      <c r="CU225" s="179"/>
      <c r="CV225" s="179"/>
      <c r="CW225" s="179"/>
      <c r="CX225" s="179"/>
      <c r="CY225" s="179"/>
      <c r="CZ225" s="179"/>
      <c r="DA225" s="179"/>
      <c r="DB225" s="179"/>
      <c r="DC225" s="179"/>
      <c r="DD225" s="179"/>
      <c r="DE225" s="179"/>
      <c r="DF225" s="179"/>
      <c r="DG225" s="179"/>
      <c r="DH225" s="179"/>
      <c r="DI225" s="179"/>
      <c r="DJ225" s="179"/>
      <c r="DK225" s="179"/>
      <c r="DL225" s="179"/>
      <c r="DM225" s="179"/>
      <c r="DN225" s="179"/>
      <c r="DO225" s="179"/>
      <c r="DP225" s="179"/>
      <c r="DQ225" s="179"/>
      <c r="DR225" s="179"/>
      <c r="DS225" s="179"/>
      <c r="DT225" s="179"/>
      <c r="DU225" s="179"/>
      <c r="DV225" s="179"/>
      <c r="DW225" s="179"/>
      <c r="DX225" s="179"/>
      <c r="DY225" s="179"/>
      <c r="DZ225" s="179"/>
      <c r="EA225" s="179"/>
      <c r="EB225" s="179"/>
      <c r="EC225" s="179"/>
      <c r="ED225" s="179"/>
      <c r="EE225" s="179"/>
      <c r="EF225" s="179"/>
      <c r="EG225" s="179"/>
      <c r="EH225" s="179"/>
      <c r="EI225" s="179"/>
      <c r="EJ225" s="179"/>
      <c r="EK225" s="179"/>
      <c r="EL225" s="179"/>
      <c r="EM225" s="179"/>
      <c r="EN225" s="179"/>
      <c r="EO225" s="179"/>
      <c r="EP225" s="179"/>
      <c r="EQ225" s="179"/>
      <c r="ER225" s="179"/>
      <c r="ES225" s="179"/>
      <c r="ET225" s="179"/>
      <c r="EU225" s="179"/>
      <c r="EV225" s="179"/>
      <c r="EW225" s="179"/>
      <c r="EX225" s="179"/>
      <c r="EY225" s="179"/>
      <c r="EZ225" s="179"/>
      <c r="FA225" s="179"/>
      <c r="FB225" s="179"/>
      <c r="FC225" s="179"/>
      <c r="FD225" s="179"/>
      <c r="FE225" s="179"/>
      <c r="FF225" s="179"/>
      <c r="FG225" s="179"/>
      <c r="FH225" s="179"/>
      <c r="FI225" s="179"/>
      <c r="FJ225" s="179"/>
      <c r="FK225" s="179"/>
      <c r="FL225" s="179"/>
      <c r="FM225" s="179"/>
      <c r="FN225" s="179"/>
      <c r="FO225" s="179"/>
      <c r="FP225" s="179"/>
      <c r="FQ225" s="179"/>
      <c r="FR225" s="179"/>
      <c r="FS225" s="179"/>
      <c r="FT225" s="179"/>
      <c r="FU225" s="179"/>
      <c r="FV225" s="179"/>
      <c r="FW225" s="179"/>
      <c r="FX225" s="179"/>
      <c r="FY225" s="179"/>
      <c r="FZ225" s="179"/>
      <c r="GA225" s="179"/>
      <c r="GB225" s="179"/>
      <c r="GC225" s="179"/>
      <c r="GD225" s="179"/>
      <c r="GE225" s="179"/>
      <c r="GF225" s="179"/>
      <c r="GG225" s="179"/>
      <c r="GH225" s="179"/>
      <c r="GI225" s="179"/>
      <c r="GJ225" s="179"/>
      <c r="GK225" s="179"/>
      <c r="GL225" s="179"/>
      <c r="GM225" s="179"/>
      <c r="GN225" s="179"/>
      <c r="GO225" s="179"/>
      <c r="GP225" s="179"/>
      <c r="GQ225" s="179"/>
      <c r="GR225" s="179"/>
      <c r="GS225" s="179"/>
      <c r="GT225" s="179"/>
      <c r="GU225" s="179"/>
      <c r="GV225" s="179"/>
      <c r="GW225" s="179"/>
      <c r="GX225" s="179"/>
      <c r="GY225" s="179"/>
      <c r="GZ225" s="179"/>
      <c r="HA225" s="179"/>
      <c r="HB225" s="179"/>
      <c r="HC225" s="179"/>
      <c r="HD225" s="179"/>
      <c r="HE225" s="179"/>
      <c r="HF225" s="179"/>
      <c r="HG225" s="179"/>
      <c r="HH225" s="179"/>
      <c r="HI225" s="179"/>
      <c r="HJ225" s="179"/>
      <c r="HK225" s="179"/>
      <c r="HL225" s="179"/>
      <c r="HM225" s="179"/>
      <c r="HN225" s="179"/>
      <c r="HO225" s="179"/>
      <c r="HP225" s="179"/>
      <c r="HQ225" s="179"/>
      <c r="HR225" s="179"/>
      <c r="HS225" s="179"/>
      <c r="HT225" s="179"/>
      <c r="HU225" s="179"/>
      <c r="HV225" s="179"/>
      <c r="HW225" s="179"/>
      <c r="HX225" s="179"/>
      <c r="HY225" s="179"/>
      <c r="HZ225" s="179"/>
      <c r="IA225" s="179"/>
      <c r="IB225" s="179"/>
      <c r="IC225" s="179"/>
      <c r="ID225" s="179"/>
      <c r="IE225" s="179"/>
      <c r="IF225" s="179"/>
      <c r="IG225" s="179"/>
      <c r="IH225" s="179"/>
      <c r="II225" s="179"/>
      <c r="IJ225" s="179"/>
      <c r="IK225" s="179"/>
      <c r="IL225" s="179"/>
      <c r="IM225" s="179"/>
      <c r="IN225" s="179"/>
      <c r="IO225" s="179"/>
      <c r="IP225" s="179"/>
      <c r="IQ225" s="179"/>
      <c r="IR225" s="179"/>
      <c r="IS225" s="179"/>
      <c r="IT225" s="179"/>
      <c r="IU225" s="179"/>
      <c r="IV225" s="179"/>
    </row>
    <row r="226" spans="1:256" s="8" customFormat="1" ht="23.45" customHeight="1" x14ac:dyDescent="0.35">
      <c r="A226" s="119"/>
      <c r="B226" s="120"/>
      <c r="C226" s="171"/>
      <c r="D226" s="13"/>
      <c r="E226" s="223"/>
      <c r="F226" s="224"/>
      <c r="G226" s="13"/>
      <c r="H226" s="11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8" customFormat="1" ht="23.45" customHeight="1" x14ac:dyDescent="0.35">
      <c r="A227" s="119"/>
      <c r="B227" s="120"/>
      <c r="C227" s="171"/>
      <c r="D227" s="13"/>
      <c r="E227" s="223"/>
      <c r="F227" s="224"/>
      <c r="G227" s="13"/>
      <c r="H227" s="11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</row>
    <row r="228" spans="1:256" ht="23.45" customHeight="1" x14ac:dyDescent="0.35">
      <c r="A228" s="365" t="s">
        <v>342</v>
      </c>
      <c r="B228" s="372"/>
      <c r="C228" s="372"/>
      <c r="D228" s="372"/>
      <c r="E228" s="372"/>
      <c r="F228" s="372"/>
      <c r="G228" s="372"/>
      <c r="H228" s="367"/>
    </row>
    <row r="229" spans="1:256" ht="29.45" customHeight="1" x14ac:dyDescent="0.4">
      <c r="A229" s="373" t="s">
        <v>309</v>
      </c>
      <c r="B229" s="374"/>
      <c r="C229" s="374"/>
      <c r="D229" s="374"/>
      <c r="E229" s="374"/>
      <c r="F229" s="374"/>
      <c r="G229" s="374"/>
      <c r="H229" s="375"/>
    </row>
    <row r="230" spans="1:256" ht="23.45" customHeight="1" x14ac:dyDescent="0.35">
      <c r="A230" s="365" t="s">
        <v>146</v>
      </c>
      <c r="B230" s="366"/>
      <c r="C230" s="366"/>
      <c r="D230" s="366"/>
      <c r="E230" s="366"/>
      <c r="F230" s="366"/>
      <c r="G230" s="366"/>
      <c r="H230" s="367"/>
    </row>
    <row r="231" spans="1:256" s="4" customFormat="1" ht="23.45" customHeight="1" x14ac:dyDescent="0.35">
      <c r="A231" s="150"/>
      <c r="B231" s="132"/>
      <c r="C231" s="133" t="s">
        <v>166</v>
      </c>
      <c r="D231" s="358" t="s">
        <v>148</v>
      </c>
      <c r="E231" s="359"/>
      <c r="F231" s="359"/>
      <c r="G231" s="360"/>
      <c r="H231" s="163" t="s">
        <v>149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4" customFormat="1" ht="23.45" customHeight="1" x14ac:dyDescent="0.35">
      <c r="A232" s="119" t="s">
        <v>150</v>
      </c>
      <c r="B232" s="134"/>
      <c r="C232" s="135" t="s">
        <v>320</v>
      </c>
      <c r="D232" s="361" t="s">
        <v>321</v>
      </c>
      <c r="E232" s="136" t="s">
        <v>151</v>
      </c>
      <c r="F232" s="136" t="s">
        <v>152</v>
      </c>
      <c r="G232" s="356" t="s">
        <v>322</v>
      </c>
      <c r="H232" s="164" t="s">
        <v>140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4" customFormat="1" ht="23.45" customHeight="1" x14ac:dyDescent="0.35">
      <c r="A233" s="149"/>
      <c r="B233" s="137"/>
      <c r="C233" s="138"/>
      <c r="D233" s="362"/>
      <c r="E233" s="110" t="s">
        <v>153</v>
      </c>
      <c r="F233" s="110" t="s">
        <v>154</v>
      </c>
      <c r="G233" s="357"/>
      <c r="H233" s="16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4" customFormat="1" ht="23.45" customHeight="1" x14ac:dyDescent="0.35">
      <c r="A234" s="202" t="s">
        <v>310</v>
      </c>
      <c r="B234" s="87"/>
      <c r="C234" s="32"/>
      <c r="D234" s="33"/>
      <c r="E234" s="76"/>
      <c r="F234" s="35"/>
      <c r="G234" s="158"/>
      <c r="H234" s="166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4" customFormat="1" ht="23.45" customHeight="1" x14ac:dyDescent="0.35">
      <c r="A235" s="152" t="s">
        <v>223</v>
      </c>
      <c r="B235" s="140"/>
      <c r="C235" s="141">
        <v>581917.81000000006</v>
      </c>
      <c r="D235" s="142">
        <v>1800000</v>
      </c>
      <c r="E235" s="34" t="s">
        <v>153</v>
      </c>
      <c r="F235" s="74">
        <f>G235-D235</f>
        <v>-329000</v>
      </c>
      <c r="G235" s="159">
        <v>1471000</v>
      </c>
      <c r="H235" s="167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s="4" customFormat="1" ht="23.45" customHeight="1" x14ac:dyDescent="0.35">
      <c r="A236" s="152" t="s">
        <v>224</v>
      </c>
      <c r="B236" s="140"/>
      <c r="C236" s="141">
        <v>196184.19</v>
      </c>
      <c r="D236" s="142">
        <v>500000</v>
      </c>
      <c r="E236" s="50"/>
      <c r="F236" s="74"/>
      <c r="G236" s="159">
        <v>500000</v>
      </c>
      <c r="H236" s="167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 s="4" customFormat="1" ht="23.45" customHeight="1" x14ac:dyDescent="0.35">
      <c r="A237" s="152" t="s">
        <v>225</v>
      </c>
      <c r="B237" s="140"/>
      <c r="C237" s="141">
        <v>1666420.2</v>
      </c>
      <c r="D237" s="142">
        <v>8000000</v>
      </c>
      <c r="E237" s="34" t="s">
        <v>153</v>
      </c>
      <c r="F237" s="74">
        <f>G237-D237</f>
        <v>-4000000</v>
      </c>
      <c r="G237" s="159">
        <v>4000000</v>
      </c>
      <c r="H237" s="167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4" customFormat="1" ht="23.45" customHeight="1" x14ac:dyDescent="0.35">
      <c r="A238" s="152" t="s">
        <v>226</v>
      </c>
      <c r="B238" s="140"/>
      <c r="C238" s="141"/>
      <c r="D238" s="142">
        <v>1045000</v>
      </c>
      <c r="E238" s="34" t="s">
        <v>153</v>
      </c>
      <c r="F238" s="74">
        <f>G238-D238</f>
        <v>-1045000</v>
      </c>
      <c r="G238" s="159"/>
      <c r="H238" s="167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4" customFormat="1" ht="23.45" customHeight="1" x14ac:dyDescent="0.35">
      <c r="A239" s="152" t="s">
        <v>227</v>
      </c>
      <c r="B239" s="140"/>
      <c r="C239" s="141">
        <v>539704</v>
      </c>
      <c r="D239" s="142">
        <v>542000</v>
      </c>
      <c r="E239" s="34" t="s">
        <v>153</v>
      </c>
      <c r="F239" s="74">
        <f>G239-D239</f>
        <v>-57000</v>
      </c>
      <c r="G239" s="159">
        <v>485000</v>
      </c>
      <c r="H239" s="167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 s="4" customFormat="1" ht="23.45" customHeight="1" x14ac:dyDescent="0.35">
      <c r="A240" s="237"/>
      <c r="B240" s="233"/>
      <c r="C240" s="234"/>
      <c r="D240" s="235"/>
      <c r="E240" s="77"/>
      <c r="F240" s="236"/>
      <c r="G240" s="242"/>
      <c r="H240" s="167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4" customFormat="1" ht="23.45" customHeight="1" x14ac:dyDescent="0.35">
      <c r="A241" s="238" t="s">
        <v>228</v>
      </c>
      <c r="B241" s="88"/>
      <c r="C241" s="41">
        <f>SUM(C235:C240)</f>
        <v>2984226.2</v>
      </c>
      <c r="D241" s="42">
        <f>SUM(D235:D240)</f>
        <v>11887000</v>
      </c>
      <c r="E241" s="75" t="s">
        <v>153</v>
      </c>
      <c r="F241" s="44">
        <f>G241-D241</f>
        <v>-5431000</v>
      </c>
      <c r="G241" s="107">
        <f>SUM(G235:G240)</f>
        <v>6456000</v>
      </c>
      <c r="H241" s="168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4" customFormat="1" ht="23.45" customHeight="1" x14ac:dyDescent="0.35">
      <c r="A242" s="154" t="s">
        <v>311</v>
      </c>
      <c r="B242" s="86"/>
      <c r="C242" s="32"/>
      <c r="D242" s="33"/>
      <c r="E242" s="33"/>
      <c r="F242" s="33"/>
      <c r="G242" s="158"/>
      <c r="H242" s="168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4" customFormat="1" ht="23.45" customHeight="1" x14ac:dyDescent="0.35">
      <c r="A243" s="154" t="s">
        <v>312</v>
      </c>
      <c r="B243" s="86"/>
      <c r="C243" s="40"/>
      <c r="D243" s="39"/>
      <c r="E243" s="39"/>
      <c r="F243" s="39"/>
      <c r="G243" s="160"/>
      <c r="H243" s="168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 s="4" customFormat="1" ht="23.45" customHeight="1" x14ac:dyDescent="0.35">
      <c r="A244" s="152" t="s">
        <v>229</v>
      </c>
      <c r="B244" s="140"/>
      <c r="C244" s="176">
        <v>2828945</v>
      </c>
      <c r="D244" s="142">
        <v>3015000</v>
      </c>
      <c r="E244" s="34" t="s">
        <v>153</v>
      </c>
      <c r="F244" s="74">
        <f>G244-D244</f>
        <v>-13000</v>
      </c>
      <c r="G244" s="159">
        <v>3002000</v>
      </c>
      <c r="H244" s="167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4" customFormat="1" ht="23.45" customHeight="1" x14ac:dyDescent="0.35">
      <c r="A245" s="152" t="s">
        <v>230</v>
      </c>
      <c r="B245" s="140"/>
      <c r="C245" s="141">
        <v>1063930.43</v>
      </c>
      <c r="D245" s="142">
        <v>1864000</v>
      </c>
      <c r="E245" s="37" t="s">
        <v>151</v>
      </c>
      <c r="F245" s="74">
        <f>G245-D245</f>
        <v>17000</v>
      </c>
      <c r="G245" s="159">
        <v>1881000</v>
      </c>
      <c r="H245" s="167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4" customFormat="1" ht="23.45" customHeight="1" x14ac:dyDescent="0.35">
      <c r="A246" s="152" t="s">
        <v>231</v>
      </c>
      <c r="B246" s="140"/>
      <c r="C246" s="141">
        <v>92815.17</v>
      </c>
      <c r="D246" s="142">
        <v>139000</v>
      </c>
      <c r="E246" s="34" t="s">
        <v>153</v>
      </c>
      <c r="F246" s="74">
        <f>G246-D246</f>
        <v>-21000</v>
      </c>
      <c r="G246" s="159">
        <v>118000</v>
      </c>
      <c r="H246" s="167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4" customFormat="1" ht="23.45" customHeight="1" x14ac:dyDescent="0.35">
      <c r="A247" s="152" t="s">
        <v>232</v>
      </c>
      <c r="B247" s="140"/>
      <c r="C247" s="197">
        <v>135100</v>
      </c>
      <c r="D247" s="198">
        <v>135100</v>
      </c>
      <c r="E247" s="78"/>
      <c r="F247" s="236"/>
      <c r="G247" s="208">
        <v>135100</v>
      </c>
      <c r="H247" s="167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 s="4" customFormat="1" ht="23.45" customHeight="1" x14ac:dyDescent="0.35">
      <c r="A248" s="238" t="s">
        <v>193</v>
      </c>
      <c r="B248" s="86"/>
      <c r="C248" s="41">
        <f>SUM(C244:C247)</f>
        <v>4120790.5999999996</v>
      </c>
      <c r="D248" s="42">
        <f>SUM(D244:D247)</f>
        <v>5153100</v>
      </c>
      <c r="E248" s="43" t="s">
        <v>153</v>
      </c>
      <c r="F248" s="44">
        <f>SUM(G248-D248)</f>
        <v>-17000</v>
      </c>
      <c r="G248" s="107">
        <f>SUM(G244:G247)</f>
        <v>5136100</v>
      </c>
      <c r="H248" s="168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4" customFormat="1" ht="23.45" customHeight="1" x14ac:dyDescent="0.35">
      <c r="A249" s="154" t="s">
        <v>313</v>
      </c>
      <c r="B249" s="86"/>
      <c r="C249" s="54"/>
      <c r="D249" s="33"/>
      <c r="E249" s="33"/>
      <c r="F249" s="33"/>
      <c r="G249" s="158"/>
      <c r="H249" s="167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4" customFormat="1" ht="23.45" customHeight="1" x14ac:dyDescent="0.35">
      <c r="A250" s="152" t="s">
        <v>233</v>
      </c>
      <c r="B250" s="140"/>
      <c r="C250" s="79">
        <v>80590</v>
      </c>
      <c r="D250" s="235">
        <v>220000</v>
      </c>
      <c r="E250" s="80" t="s">
        <v>153</v>
      </c>
      <c r="F250" s="236">
        <f>G250-D250</f>
        <v>-155000</v>
      </c>
      <c r="G250" s="242">
        <v>65000</v>
      </c>
      <c r="H250" s="167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4" customFormat="1" ht="23.45" customHeight="1" x14ac:dyDescent="0.35">
      <c r="A251" s="238" t="s">
        <v>234</v>
      </c>
      <c r="B251" s="86"/>
      <c r="C251" s="41">
        <f>SUM(C250)</f>
        <v>80590</v>
      </c>
      <c r="D251" s="42">
        <f>SUM(D250)</f>
        <v>220000</v>
      </c>
      <c r="E251" s="75" t="s">
        <v>153</v>
      </c>
      <c r="F251" s="44">
        <f>G251-D251</f>
        <v>-155000</v>
      </c>
      <c r="G251" s="107">
        <f>SUM(G250)</f>
        <v>65000</v>
      </c>
      <c r="H251" s="167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 s="4" customFormat="1" ht="23.45" customHeight="1" x14ac:dyDescent="0.35">
      <c r="A252" s="154" t="s">
        <v>314</v>
      </c>
      <c r="B252" s="86"/>
      <c r="C252" s="76"/>
      <c r="D252" s="33"/>
      <c r="E252" s="33"/>
      <c r="F252" s="33"/>
      <c r="G252" s="158"/>
      <c r="H252" s="168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 s="4" customFormat="1" ht="23.45" customHeight="1" x14ac:dyDescent="0.35">
      <c r="A253" s="154" t="s">
        <v>312</v>
      </c>
      <c r="B253" s="86"/>
      <c r="C253" s="62"/>
      <c r="D253" s="39"/>
      <c r="E253" s="39"/>
      <c r="F253" s="39"/>
      <c r="G253" s="160"/>
      <c r="H253" s="168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 s="4" customFormat="1" ht="23.45" customHeight="1" x14ac:dyDescent="0.35">
      <c r="A254" s="152" t="s">
        <v>235</v>
      </c>
      <c r="B254" s="140"/>
      <c r="C254" s="234">
        <v>19130983.140000001</v>
      </c>
      <c r="D254" s="235">
        <v>23000000</v>
      </c>
      <c r="E254" s="81" t="s">
        <v>153</v>
      </c>
      <c r="F254" s="82">
        <f>SUM(G254-D254)</f>
        <v>-4000000</v>
      </c>
      <c r="G254" s="242">
        <v>19000000</v>
      </c>
      <c r="H254" s="167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4" customFormat="1" ht="23.45" customHeight="1" x14ac:dyDescent="0.35">
      <c r="A255" s="238" t="s">
        <v>222</v>
      </c>
      <c r="B255" s="86"/>
      <c r="C255" s="41">
        <f>SUM(C254)</f>
        <v>19130983.140000001</v>
      </c>
      <c r="D255" s="42">
        <f>SUM(D254)</f>
        <v>23000000</v>
      </c>
      <c r="E255" s="43" t="s">
        <v>153</v>
      </c>
      <c r="F255" s="44">
        <f>SUM(G255-D255)</f>
        <v>-4000000</v>
      </c>
      <c r="G255" s="107">
        <f>SUM(G254)</f>
        <v>19000000</v>
      </c>
      <c r="H255" s="167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4" customFormat="1" ht="23.45" customHeight="1" x14ac:dyDescent="0.35">
      <c r="A256" s="239"/>
      <c r="B256" s="86"/>
      <c r="C256" s="32"/>
      <c r="D256" s="33"/>
      <c r="E256" s="33"/>
      <c r="F256" s="33"/>
      <c r="G256" s="158"/>
      <c r="H256" s="167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 s="4" customFormat="1" ht="23.45" customHeight="1" x14ac:dyDescent="0.35">
      <c r="A257" s="239"/>
      <c r="B257" s="86"/>
      <c r="C257" s="40"/>
      <c r="D257" s="39"/>
      <c r="E257" s="39"/>
      <c r="F257" s="39"/>
      <c r="G257" s="160"/>
      <c r="H257" s="167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 s="4" customFormat="1" ht="23.45" customHeight="1" x14ac:dyDescent="0.35">
      <c r="A258" s="153"/>
      <c r="B258" s="140"/>
      <c r="C258" s="143"/>
      <c r="D258" s="142"/>
      <c r="E258" s="142"/>
      <c r="F258" s="142"/>
      <c r="G258" s="159"/>
      <c r="H258" s="167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 s="4" customFormat="1" ht="23.45" customHeight="1" x14ac:dyDescent="0.35">
      <c r="A259" s="155"/>
      <c r="B259" s="156"/>
      <c r="C259" s="145"/>
      <c r="D259" s="235"/>
      <c r="E259" s="235"/>
      <c r="F259" s="235"/>
      <c r="G259" s="242"/>
      <c r="H259" s="167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 s="4" customFormat="1" ht="23.45" customHeight="1" x14ac:dyDescent="0.35">
      <c r="A260" s="240" t="s">
        <v>236</v>
      </c>
      <c r="B260" s="241"/>
      <c r="C260" s="41">
        <f>SUM(C241+C248+C251+C255)</f>
        <v>26316589.940000001</v>
      </c>
      <c r="D260" s="42">
        <f>SUM(D241+D248+D251+D255)</f>
        <v>40260100</v>
      </c>
      <c r="E260" s="43" t="s">
        <v>153</v>
      </c>
      <c r="F260" s="44">
        <f>SUM(G260-D260)</f>
        <v>-9603000</v>
      </c>
      <c r="G260" s="107">
        <f>SUM(G241+G248+G251+G255)</f>
        <v>30657100</v>
      </c>
      <c r="H260" s="167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 s="4" customFormat="1" ht="23.45" customHeight="1" x14ac:dyDescent="0.35">
      <c r="A261" s="240" t="s">
        <v>237</v>
      </c>
      <c r="B261" s="241"/>
      <c r="C261" s="250">
        <f>SUM(C78)</f>
        <v>43342364.939999998</v>
      </c>
      <c r="D261" s="251">
        <f>SUM(D78)</f>
        <v>56001500</v>
      </c>
      <c r="E261" s="252" t="s">
        <v>153</v>
      </c>
      <c r="F261" s="253">
        <f>SUM(G261-D261)</f>
        <v>-9497500</v>
      </c>
      <c r="G261" s="254">
        <f>SUM(G78)</f>
        <v>46504000</v>
      </c>
      <c r="H261" s="167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 s="4" customFormat="1" ht="23.45" customHeight="1" x14ac:dyDescent="0.35">
      <c r="A262" s="240" t="s">
        <v>238</v>
      </c>
      <c r="B262" s="232"/>
      <c r="C262" s="226">
        <f>SUM(C261-C260)</f>
        <v>17025774.999999996</v>
      </c>
      <c r="D262" s="227">
        <f>SUM(D261-D260)</f>
        <v>15741400</v>
      </c>
      <c r="E262" s="228" t="s">
        <v>153</v>
      </c>
      <c r="F262" s="255">
        <f>SUM(G262-D262)</f>
        <v>105500</v>
      </c>
      <c r="G262" s="227">
        <f>SUM(G261-G260)</f>
        <v>15846900</v>
      </c>
      <c r="H262" s="249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4" customFormat="1" ht="23.45" customHeight="1" x14ac:dyDescent="0.35">
      <c r="A263" s="14"/>
      <c r="B263" s="12"/>
      <c r="C263" s="171"/>
      <c r="D263" s="13"/>
      <c r="E263" s="172"/>
      <c r="F263" s="248"/>
      <c r="G263" s="13"/>
      <c r="H263" s="118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ht="23.45" customHeight="1" x14ac:dyDescent="0.35">
      <c r="A264" s="363" t="s">
        <v>335</v>
      </c>
      <c r="B264" s="364"/>
      <c r="C264" s="364"/>
      <c r="D264" s="364"/>
      <c r="E264" s="364"/>
      <c r="F264" s="364"/>
      <c r="G264" s="364"/>
      <c r="H264" s="364"/>
    </row>
    <row r="265" spans="1:256" ht="29.45" customHeight="1" x14ac:dyDescent="0.4">
      <c r="A265" s="340" t="s">
        <v>308</v>
      </c>
      <c r="B265" s="341"/>
      <c r="C265" s="341"/>
      <c r="D265" s="341"/>
      <c r="E265" s="341"/>
      <c r="F265" s="341"/>
      <c r="G265" s="341"/>
      <c r="H265" s="341"/>
    </row>
    <row r="266" spans="1:256" ht="23.45" customHeight="1" x14ac:dyDescent="0.35">
      <c r="A266" s="91" t="s">
        <v>239</v>
      </c>
      <c r="B266" s="92"/>
      <c r="C266" s="92"/>
      <c r="D266" s="10"/>
      <c r="E266" s="100"/>
      <c r="F266" s="10"/>
      <c r="G266" s="92"/>
      <c r="H266" s="92"/>
    </row>
    <row r="267" spans="1:256" ht="23.45" customHeight="1" x14ac:dyDescent="0.35">
      <c r="A267" s="11" t="s">
        <v>240</v>
      </c>
      <c r="B267" s="83"/>
      <c r="C267" s="83"/>
      <c r="D267" s="83"/>
      <c r="E267" s="83"/>
      <c r="F267" s="83"/>
      <c r="G267" s="83"/>
      <c r="H267" s="10"/>
    </row>
    <row r="268" spans="1:256" ht="23.45" customHeight="1" x14ac:dyDescent="0.35">
      <c r="A268" s="150"/>
      <c r="B268" s="132"/>
      <c r="C268" s="133" t="s">
        <v>166</v>
      </c>
      <c r="D268" s="358" t="s">
        <v>148</v>
      </c>
      <c r="E268" s="359"/>
      <c r="F268" s="359"/>
      <c r="G268" s="360"/>
      <c r="H268" s="163" t="s">
        <v>149</v>
      </c>
    </row>
    <row r="269" spans="1:256" ht="23.45" customHeight="1" x14ac:dyDescent="0.35">
      <c r="A269" s="119" t="s">
        <v>150</v>
      </c>
      <c r="B269" s="134"/>
      <c r="C269" s="135" t="s">
        <v>320</v>
      </c>
      <c r="D269" s="361" t="s">
        <v>321</v>
      </c>
      <c r="E269" s="136" t="s">
        <v>151</v>
      </c>
      <c r="F269" s="136" t="s">
        <v>152</v>
      </c>
      <c r="G269" s="356" t="s">
        <v>322</v>
      </c>
      <c r="H269" s="164" t="s">
        <v>140</v>
      </c>
    </row>
    <row r="270" spans="1:256" ht="23.45" customHeight="1" x14ac:dyDescent="0.35">
      <c r="A270" s="149"/>
      <c r="B270" s="137"/>
      <c r="C270" s="138"/>
      <c r="D270" s="362"/>
      <c r="E270" s="196" t="s">
        <v>153</v>
      </c>
      <c r="F270" s="196" t="s">
        <v>154</v>
      </c>
      <c r="G270" s="357"/>
      <c r="H270" s="165"/>
    </row>
    <row r="271" spans="1:256" s="195" customFormat="1" ht="23.45" customHeight="1" x14ac:dyDescent="0.35">
      <c r="A271" s="151" t="s">
        <v>241</v>
      </c>
      <c r="B271" s="89" t="s">
        <v>6</v>
      </c>
      <c r="C271" s="32">
        <f>SUM(C272:C276)</f>
        <v>2984226.2</v>
      </c>
      <c r="D271" s="33">
        <f>SUM(D272:D276)</f>
        <v>11887000</v>
      </c>
      <c r="E271" s="96" t="s">
        <v>153</v>
      </c>
      <c r="F271" s="219">
        <f>G271-D271</f>
        <v>-5431000</v>
      </c>
      <c r="G271" s="247">
        <f>SUM(G272:G276)</f>
        <v>6456000</v>
      </c>
      <c r="H271" s="166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4"/>
      <c r="BM271" s="194"/>
      <c r="BN271" s="194"/>
      <c r="BO271" s="194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4"/>
      <c r="CO271" s="194"/>
      <c r="CP271" s="194"/>
      <c r="CQ271" s="194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194"/>
      <c r="DU271" s="194"/>
      <c r="DV271" s="194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  <c r="EO271" s="194"/>
      <c r="EP271" s="194"/>
      <c r="EQ271" s="194"/>
      <c r="ER271" s="194"/>
      <c r="ES271" s="194"/>
      <c r="ET271" s="194"/>
      <c r="EU271" s="194"/>
      <c r="EV271" s="194"/>
      <c r="EW271" s="194"/>
      <c r="EX271" s="194"/>
      <c r="EY271" s="194"/>
      <c r="EZ271" s="194"/>
      <c r="FA271" s="194"/>
      <c r="FB271" s="194"/>
      <c r="FC271" s="194"/>
      <c r="FD271" s="194"/>
      <c r="FE271" s="194"/>
      <c r="FF271" s="194"/>
      <c r="FG271" s="194"/>
      <c r="FH271" s="194"/>
      <c r="FI271" s="194"/>
      <c r="FJ271" s="194"/>
      <c r="FK271" s="194"/>
      <c r="FL271" s="194"/>
      <c r="FM271" s="194"/>
      <c r="FN271" s="194"/>
      <c r="FO271" s="194"/>
      <c r="FP271" s="194"/>
      <c r="FQ271" s="194"/>
      <c r="FR271" s="194"/>
      <c r="FS271" s="194"/>
      <c r="FT271" s="194"/>
      <c r="FU271" s="194"/>
      <c r="FV271" s="194"/>
      <c r="FW271" s="194"/>
      <c r="FX271" s="194"/>
      <c r="FY271" s="194"/>
      <c r="FZ271" s="194"/>
      <c r="GA271" s="194"/>
      <c r="GB271" s="194"/>
      <c r="GC271" s="194"/>
      <c r="GD271" s="194"/>
      <c r="GE271" s="194"/>
      <c r="GF271" s="194"/>
      <c r="GG271" s="194"/>
      <c r="GH271" s="194"/>
      <c r="GI271" s="194"/>
      <c r="GJ271" s="194"/>
      <c r="GK271" s="194"/>
      <c r="GL271" s="194"/>
      <c r="GM271" s="194"/>
      <c r="GN271" s="194"/>
      <c r="GO271" s="194"/>
      <c r="GP271" s="194"/>
      <c r="GQ271" s="194"/>
      <c r="GR271" s="194"/>
      <c r="GS271" s="194"/>
      <c r="GT271" s="194"/>
      <c r="GU271" s="194"/>
      <c r="GV271" s="194"/>
      <c r="GW271" s="194"/>
      <c r="GX271" s="194"/>
      <c r="GY271" s="194"/>
      <c r="GZ271" s="194"/>
      <c r="HA271" s="194"/>
      <c r="HB271" s="194"/>
      <c r="HC271" s="194"/>
      <c r="HD271" s="194"/>
      <c r="HE271" s="194"/>
      <c r="HF271" s="194"/>
      <c r="HG271" s="194"/>
      <c r="HH271" s="194"/>
      <c r="HI271" s="194"/>
      <c r="HJ271" s="194"/>
      <c r="HK271" s="194"/>
      <c r="HL271" s="194"/>
      <c r="HM271" s="194"/>
      <c r="HN271" s="194"/>
      <c r="HO271" s="194"/>
      <c r="HP271" s="194"/>
      <c r="HQ271" s="194"/>
      <c r="HR271" s="194"/>
      <c r="HS271" s="194"/>
      <c r="HT271" s="194"/>
      <c r="HU271" s="194"/>
      <c r="HV271" s="194"/>
      <c r="HW271" s="194"/>
      <c r="HX271" s="194"/>
      <c r="HY271" s="194"/>
      <c r="HZ271" s="194"/>
      <c r="IA271" s="194"/>
      <c r="IB271" s="194"/>
      <c r="IC271" s="194"/>
      <c r="ID271" s="194"/>
      <c r="IE271" s="194"/>
      <c r="IF271" s="194"/>
      <c r="IG271" s="194"/>
      <c r="IH271" s="194"/>
      <c r="II271" s="194"/>
      <c r="IJ271" s="194"/>
      <c r="IK271" s="194"/>
      <c r="IL271" s="194"/>
      <c r="IM271" s="194"/>
      <c r="IN271" s="194"/>
      <c r="IO271" s="194"/>
      <c r="IP271" s="194"/>
      <c r="IQ271" s="194"/>
      <c r="IR271" s="194"/>
      <c r="IS271" s="194"/>
      <c r="IT271" s="194"/>
      <c r="IU271" s="194"/>
      <c r="IV271" s="194"/>
    </row>
    <row r="272" spans="1:256" ht="23.45" customHeight="1" x14ac:dyDescent="0.35">
      <c r="A272" s="152" t="s">
        <v>242</v>
      </c>
      <c r="B272" s="90"/>
      <c r="C272" s="141">
        <v>581917.81000000006</v>
      </c>
      <c r="D272" s="142">
        <v>1800000</v>
      </c>
      <c r="E272" s="34" t="s">
        <v>153</v>
      </c>
      <c r="F272" s="74">
        <f>G272-D272</f>
        <v>-329000</v>
      </c>
      <c r="G272" s="159">
        <v>1471000</v>
      </c>
      <c r="H272" s="167"/>
    </row>
    <row r="273" spans="1:8" ht="23.45" customHeight="1" x14ac:dyDescent="0.35">
      <c r="A273" s="152" t="s">
        <v>243</v>
      </c>
      <c r="B273" s="90"/>
      <c r="C273" s="176">
        <v>196184.19</v>
      </c>
      <c r="D273" s="142">
        <v>500000</v>
      </c>
      <c r="E273" s="50"/>
      <c r="F273" s="74"/>
      <c r="G273" s="159">
        <v>500000</v>
      </c>
      <c r="H273" s="167"/>
    </row>
    <row r="274" spans="1:8" ht="23.45" customHeight="1" x14ac:dyDescent="0.35">
      <c r="A274" s="182" t="s">
        <v>244</v>
      </c>
      <c r="B274" s="90"/>
      <c r="C274" s="176">
        <v>1666420.2</v>
      </c>
      <c r="D274" s="142">
        <v>8000000</v>
      </c>
      <c r="E274" s="34" t="s">
        <v>153</v>
      </c>
      <c r="F274" s="74">
        <f>G274-D274</f>
        <v>-4000000</v>
      </c>
      <c r="G274" s="159">
        <v>4000000</v>
      </c>
      <c r="H274" s="167"/>
    </row>
    <row r="275" spans="1:8" ht="23.45" customHeight="1" x14ac:dyDescent="0.35">
      <c r="A275" s="182" t="s">
        <v>245</v>
      </c>
      <c r="B275" s="90"/>
      <c r="C275" s="176"/>
      <c r="D275" s="142">
        <v>1045000</v>
      </c>
      <c r="E275" s="34" t="s">
        <v>153</v>
      </c>
      <c r="F275" s="74">
        <f>G275-D275</f>
        <v>-1045000</v>
      </c>
      <c r="G275" s="159"/>
      <c r="H275" s="167"/>
    </row>
    <row r="276" spans="1:8" ht="23.45" customHeight="1" x14ac:dyDescent="0.35">
      <c r="A276" s="182" t="s">
        <v>246</v>
      </c>
      <c r="B276" s="90"/>
      <c r="C276" s="141">
        <v>539704</v>
      </c>
      <c r="D276" s="142">
        <v>542000</v>
      </c>
      <c r="E276" s="34" t="s">
        <v>153</v>
      </c>
      <c r="F276" s="74">
        <f>G276-D276</f>
        <v>-57000</v>
      </c>
      <c r="G276" s="159">
        <v>485000</v>
      </c>
      <c r="H276" s="167"/>
    </row>
    <row r="277" spans="1:8" ht="23.45" customHeight="1" x14ac:dyDescent="0.35">
      <c r="A277" s="237"/>
      <c r="B277" s="90"/>
      <c r="C277" s="141"/>
      <c r="D277" s="142"/>
      <c r="E277" s="143"/>
      <c r="F277" s="142"/>
      <c r="G277" s="159"/>
      <c r="H277" s="167"/>
    </row>
    <row r="278" spans="1:8" ht="23.45" customHeight="1" x14ac:dyDescent="0.35">
      <c r="A278" s="237"/>
      <c r="B278" s="90"/>
      <c r="C278" s="141"/>
      <c r="D278" s="142"/>
      <c r="E278" s="143"/>
      <c r="F278" s="142"/>
      <c r="G278" s="159"/>
      <c r="H278" s="167"/>
    </row>
    <row r="279" spans="1:8" ht="23.45" customHeight="1" x14ac:dyDescent="0.35">
      <c r="A279" s="244"/>
      <c r="B279" s="90"/>
      <c r="C279" s="141"/>
      <c r="D279" s="142"/>
      <c r="E279" s="143"/>
      <c r="F279" s="142"/>
      <c r="G279" s="160"/>
      <c r="H279" s="167"/>
    </row>
    <row r="280" spans="1:8" ht="23.45" customHeight="1" x14ac:dyDescent="0.35">
      <c r="A280" s="237"/>
      <c r="B280" s="90"/>
      <c r="C280" s="141"/>
      <c r="D280" s="142"/>
      <c r="E280" s="143"/>
      <c r="F280" s="142"/>
      <c r="G280" s="159"/>
      <c r="H280" s="167"/>
    </row>
    <row r="281" spans="1:8" ht="23.45" customHeight="1" x14ac:dyDescent="0.35">
      <c r="A281" s="237"/>
      <c r="B281" s="90"/>
      <c r="C281" s="141"/>
      <c r="D281" s="142"/>
      <c r="E281" s="143"/>
      <c r="F281" s="142"/>
      <c r="G281" s="159"/>
      <c r="H281" s="167"/>
    </row>
    <row r="282" spans="1:8" ht="23.45" customHeight="1" x14ac:dyDescent="0.35">
      <c r="A282" s="244"/>
      <c r="B282" s="90"/>
      <c r="C282" s="141"/>
      <c r="D282" s="142"/>
      <c r="E282" s="143"/>
      <c r="F282" s="142"/>
      <c r="G282" s="160"/>
      <c r="H282" s="167"/>
    </row>
    <row r="283" spans="1:8" ht="23.45" customHeight="1" x14ac:dyDescent="0.35">
      <c r="A283" s="237"/>
      <c r="B283" s="90"/>
      <c r="C283" s="141"/>
      <c r="D283" s="142"/>
      <c r="E283" s="143"/>
      <c r="F283" s="142"/>
      <c r="G283" s="159"/>
      <c r="H283" s="167"/>
    </row>
    <row r="284" spans="1:8" ht="23.45" customHeight="1" x14ac:dyDescent="0.35">
      <c r="A284" s="244"/>
      <c r="B284" s="90"/>
      <c r="C284" s="141"/>
      <c r="D284" s="142"/>
      <c r="E284" s="143"/>
      <c r="F284" s="39"/>
      <c r="G284" s="160"/>
      <c r="H284" s="167"/>
    </row>
    <row r="285" spans="1:8" ht="23.45" customHeight="1" x14ac:dyDescent="0.35">
      <c r="A285" s="237"/>
      <c r="B285" s="90"/>
      <c r="C285" s="141"/>
      <c r="D285" s="142"/>
      <c r="E285" s="143"/>
      <c r="F285" s="142"/>
      <c r="G285" s="159"/>
      <c r="H285" s="167"/>
    </row>
    <row r="286" spans="1:8" ht="23.45" customHeight="1" x14ac:dyDescent="0.35">
      <c r="A286" s="245"/>
      <c r="B286" s="90"/>
      <c r="C286" s="141"/>
      <c r="D286" s="142"/>
      <c r="E286" s="143"/>
      <c r="F286" s="74"/>
      <c r="G286" s="159"/>
      <c r="H286" s="167"/>
    </row>
    <row r="287" spans="1:8" ht="23.45" customHeight="1" x14ac:dyDescent="0.35">
      <c r="A287" s="245"/>
      <c r="B287" s="90"/>
      <c r="C287" s="141"/>
      <c r="D287" s="142"/>
      <c r="E287" s="143"/>
      <c r="F287" s="74"/>
      <c r="G287" s="159"/>
      <c r="H287" s="167"/>
    </row>
    <row r="288" spans="1:8" ht="23.45" customHeight="1" x14ac:dyDescent="0.35">
      <c r="A288" s="245"/>
      <c r="B288" s="90"/>
      <c r="C288" s="141"/>
      <c r="D288" s="142"/>
      <c r="E288" s="143"/>
      <c r="F288" s="74"/>
      <c r="G288" s="159"/>
      <c r="H288" s="167"/>
    </row>
    <row r="289" spans="1:8" ht="23.45" customHeight="1" x14ac:dyDescent="0.35">
      <c r="A289" s="245"/>
      <c r="B289" s="90"/>
      <c r="C289" s="141"/>
      <c r="D289" s="142"/>
      <c r="E289" s="143"/>
      <c r="F289" s="74"/>
      <c r="G289" s="159"/>
      <c r="H289" s="167"/>
    </row>
    <row r="290" spans="1:8" ht="23.45" customHeight="1" x14ac:dyDescent="0.35">
      <c r="A290" s="245"/>
      <c r="B290" s="90"/>
      <c r="C290" s="141"/>
      <c r="D290" s="142"/>
      <c r="E290" s="143"/>
      <c r="F290" s="74"/>
      <c r="G290" s="159"/>
      <c r="H290" s="167"/>
    </row>
    <row r="291" spans="1:8" ht="23.45" customHeight="1" x14ac:dyDescent="0.35">
      <c r="A291" s="245"/>
      <c r="B291" s="90"/>
      <c r="C291" s="141"/>
      <c r="D291" s="142"/>
      <c r="E291" s="143"/>
      <c r="F291" s="74"/>
      <c r="G291" s="159"/>
      <c r="H291" s="167"/>
    </row>
    <row r="292" spans="1:8" ht="23.45" customHeight="1" x14ac:dyDescent="0.35">
      <c r="A292" s="245"/>
      <c r="B292" s="90"/>
      <c r="C292" s="141"/>
      <c r="D292" s="142"/>
      <c r="E292" s="143"/>
      <c r="F292" s="74"/>
      <c r="G292" s="159"/>
      <c r="H292" s="167"/>
    </row>
    <row r="293" spans="1:8" ht="23.45" customHeight="1" x14ac:dyDescent="0.35">
      <c r="A293" s="245"/>
      <c r="B293" s="90"/>
      <c r="C293" s="141"/>
      <c r="D293" s="142"/>
      <c r="E293" s="143"/>
      <c r="F293" s="74"/>
      <c r="G293" s="159"/>
      <c r="H293" s="167"/>
    </row>
    <row r="294" spans="1:8" ht="23.45" customHeight="1" x14ac:dyDescent="0.35">
      <c r="A294" s="245"/>
      <c r="B294" s="90"/>
      <c r="C294" s="141"/>
      <c r="D294" s="142"/>
      <c r="E294" s="143"/>
      <c r="F294" s="74"/>
      <c r="G294" s="159"/>
      <c r="H294" s="167"/>
    </row>
    <row r="295" spans="1:8" ht="23.45" customHeight="1" x14ac:dyDescent="0.35">
      <c r="A295" s="245"/>
      <c r="B295" s="90"/>
      <c r="C295" s="141"/>
      <c r="D295" s="142"/>
      <c r="E295" s="143"/>
      <c r="F295" s="74"/>
      <c r="G295" s="159"/>
      <c r="H295" s="167"/>
    </row>
    <row r="296" spans="1:8" ht="23.45" customHeight="1" x14ac:dyDescent="0.35">
      <c r="A296" s="245"/>
      <c r="B296" s="90"/>
      <c r="C296" s="141"/>
      <c r="D296" s="142"/>
      <c r="E296" s="143"/>
      <c r="F296" s="74"/>
      <c r="G296" s="159"/>
      <c r="H296" s="167"/>
    </row>
    <row r="297" spans="1:8" ht="23.45" customHeight="1" x14ac:dyDescent="0.35">
      <c r="A297" s="246"/>
      <c r="B297" s="243"/>
      <c r="C297" s="234"/>
      <c r="D297" s="235"/>
      <c r="E297" s="145"/>
      <c r="F297" s="236"/>
      <c r="G297" s="242"/>
      <c r="H297" s="167"/>
    </row>
    <row r="298" spans="1:8" ht="23.45" customHeight="1" x14ac:dyDescent="0.35">
      <c r="A298" s="369" t="s">
        <v>228</v>
      </c>
      <c r="B298" s="370"/>
      <c r="C298" s="204">
        <f>SUM(C272:C276)</f>
        <v>2984226.2</v>
      </c>
      <c r="D298" s="42">
        <f>SUM(D272:D276)</f>
        <v>11887000</v>
      </c>
      <c r="E298" s="43" t="s">
        <v>153</v>
      </c>
      <c r="F298" s="44">
        <f>G298-D298</f>
        <v>-5431000</v>
      </c>
      <c r="G298" s="107">
        <f>SUM(G272:G276)</f>
        <v>6456000</v>
      </c>
      <c r="H298" s="210"/>
    </row>
  </sheetData>
  <mergeCells count="42">
    <mergeCell ref="A1:H1"/>
    <mergeCell ref="A152:H152"/>
    <mergeCell ref="D85:G85"/>
    <mergeCell ref="D232:D233"/>
    <mergeCell ref="A228:H228"/>
    <mergeCell ref="A81:H81"/>
    <mergeCell ref="G193:G194"/>
    <mergeCell ref="A82:H82"/>
    <mergeCell ref="A229:H229"/>
    <mergeCell ref="A149:B149"/>
    <mergeCell ref="A43:H43"/>
    <mergeCell ref="A298:B298"/>
    <mergeCell ref="A185:B185"/>
    <mergeCell ref="A41:H41"/>
    <mergeCell ref="A188:H188"/>
    <mergeCell ref="A117:H117"/>
    <mergeCell ref="D268:G268"/>
    <mergeCell ref="G86:G87"/>
    <mergeCell ref="D46:D47"/>
    <mergeCell ref="D193:D194"/>
    <mergeCell ref="A225:B225"/>
    <mergeCell ref="A42:H42"/>
    <mergeCell ref="A189:H189"/>
    <mergeCell ref="A116:H116"/>
    <mergeCell ref="A265:H265"/>
    <mergeCell ref="G46:G47"/>
    <mergeCell ref="D157:D158"/>
    <mergeCell ref="G269:G270"/>
    <mergeCell ref="D120:G120"/>
    <mergeCell ref="D269:D270"/>
    <mergeCell ref="D45:G45"/>
    <mergeCell ref="G232:G233"/>
    <mergeCell ref="D192:G192"/>
    <mergeCell ref="G121:G122"/>
    <mergeCell ref="D231:G231"/>
    <mergeCell ref="A264:H264"/>
    <mergeCell ref="A230:H230"/>
    <mergeCell ref="A153:H153"/>
    <mergeCell ref="D121:D122"/>
    <mergeCell ref="G157:G158"/>
    <mergeCell ref="D156:G156"/>
    <mergeCell ref="D86:D87"/>
  </mergeCells>
  <conditionalFormatting sqref="F48:F51 F54 F56:F58 F78:F80 F88:F93 F97:F98 F100:F102 F104 F106 F109:F110 F112:F114 F123 F125 F131:F140 F142:F147 F149:F151 F159:F165 F167:F169 F175:F176 F178:F179 F181:F182 F185 F195:F196 F198:F200 F225:F227 F234:F241 F244:F248 F250:F251 F254:F255 F260:F263 F271:F276 F286:F298">
    <cfRule type="cellIs" dxfId="0" priority="1" stopIfTrue="1" operator="lessThan">
      <formula>0</formula>
    </cfRule>
  </conditionalFormatting>
  <pageMargins left="0.98425196850393704" right="0.19685039370078741" top="0.59055118110236227" bottom="0.39370078740157483" header="0.51181102362204722" footer="0.51181102362204722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showGridLines="0" zoomScale="150" zoomScaleNormal="150" workbookViewId="0">
      <selection activeCell="D5" sqref="D5"/>
    </sheetView>
  </sheetViews>
  <sheetFormatPr defaultColWidth="9" defaultRowHeight="24" customHeight="1" x14ac:dyDescent="0.3"/>
  <cols>
    <col min="1" max="1" width="6.85546875" style="5" customWidth="1"/>
    <col min="2" max="2" width="42.85546875" style="5" customWidth="1"/>
    <col min="3" max="3" width="11.140625" style="5" customWidth="1"/>
    <col min="4" max="4" width="17.5703125" style="5" customWidth="1"/>
    <col min="5" max="5" width="28.42578125" style="5" customWidth="1"/>
    <col min="6" max="256" width="9" style="5" customWidth="1"/>
    <col min="257" max="16384" width="9" style="6"/>
  </cols>
  <sheetData>
    <row r="1" spans="1:256" ht="23.45" customHeight="1" x14ac:dyDescent="0.35">
      <c r="A1" s="363" t="s">
        <v>337</v>
      </c>
      <c r="B1" s="364"/>
      <c r="C1" s="364"/>
      <c r="D1" s="364"/>
      <c r="E1" s="364"/>
    </row>
    <row r="2" spans="1:256" ht="29.45" customHeight="1" x14ac:dyDescent="0.4">
      <c r="A2" s="340" t="s">
        <v>315</v>
      </c>
      <c r="B2" s="341"/>
      <c r="C2" s="341"/>
      <c r="D2" s="341"/>
      <c r="E2" s="341"/>
    </row>
    <row r="3" spans="1:256" ht="26.45" customHeight="1" x14ac:dyDescent="0.35">
      <c r="A3" s="340" t="s">
        <v>248</v>
      </c>
      <c r="B3" s="341"/>
      <c r="C3" s="341"/>
      <c r="D3" s="341"/>
      <c r="E3" s="341"/>
    </row>
    <row r="4" spans="1:256" ht="26.45" customHeight="1" x14ac:dyDescent="0.35">
      <c r="A4" s="340" t="s">
        <v>249</v>
      </c>
      <c r="B4" s="341"/>
      <c r="C4" s="341"/>
      <c r="D4" s="341"/>
      <c r="E4" s="341"/>
    </row>
    <row r="5" spans="1:256" ht="20.100000000000001" customHeight="1" x14ac:dyDescent="0.3">
      <c r="A5" s="10"/>
      <c r="B5" s="10"/>
      <c r="C5" s="10"/>
      <c r="D5" s="10"/>
      <c r="E5" s="10"/>
    </row>
    <row r="6" spans="1:256" ht="23.45" customHeight="1" x14ac:dyDescent="0.35">
      <c r="A6" s="101" t="s">
        <v>247</v>
      </c>
      <c r="B6" s="10"/>
      <c r="C6" s="10"/>
      <c r="D6" s="10"/>
      <c r="E6" s="10"/>
    </row>
    <row r="7" spans="1:256" s="8" customFormat="1" ht="23.25" customHeight="1" x14ac:dyDescent="0.35">
      <c r="A7" s="118"/>
      <c r="B7" s="16" t="s">
        <v>250</v>
      </c>
      <c r="C7" s="118"/>
      <c r="D7" s="118"/>
      <c r="E7" s="1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3.45" customHeight="1" x14ac:dyDescent="0.35">
      <c r="A8" s="118"/>
      <c r="B8" s="16" t="s">
        <v>251</v>
      </c>
      <c r="C8" s="118"/>
      <c r="D8" s="118"/>
      <c r="E8" s="1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3.45" customHeight="1" x14ac:dyDescent="0.35">
      <c r="A9" s="118"/>
      <c r="B9" s="16" t="s">
        <v>252</v>
      </c>
      <c r="C9" s="118"/>
      <c r="D9" s="118"/>
      <c r="E9" s="1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3.45" customHeight="1" x14ac:dyDescent="0.35">
      <c r="A10" s="118"/>
      <c r="B10" s="16" t="s">
        <v>253</v>
      </c>
      <c r="C10" s="118"/>
      <c r="D10" s="118"/>
      <c r="E10" s="1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3.45" customHeight="1" x14ac:dyDescent="0.35">
      <c r="A11" s="118"/>
      <c r="B11" s="16" t="s">
        <v>254</v>
      </c>
      <c r="C11" s="118"/>
      <c r="D11" s="118"/>
      <c r="E11" s="1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3.45" customHeight="1" x14ac:dyDescent="0.35">
      <c r="A12" s="118"/>
      <c r="B12" s="16" t="s">
        <v>255</v>
      </c>
      <c r="C12" s="118"/>
      <c r="D12" s="118"/>
      <c r="E12" s="1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3.45" customHeight="1" x14ac:dyDescent="0.35">
      <c r="A13" s="118"/>
      <c r="B13" s="16" t="s">
        <v>256</v>
      </c>
      <c r="C13" s="118"/>
      <c r="D13" s="118"/>
      <c r="E13" s="1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0.100000000000001" customHeight="1" x14ac:dyDescent="0.35">
      <c r="A14" s="118"/>
      <c r="B14" s="118"/>
      <c r="C14" s="118"/>
      <c r="D14" s="118"/>
      <c r="E14" s="1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3.45" customHeight="1" x14ac:dyDescent="0.35">
      <c r="A15" s="101" t="s">
        <v>257</v>
      </c>
      <c r="B15" s="118"/>
      <c r="C15" s="118"/>
      <c r="D15" s="118"/>
      <c r="E15" s="1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3.45" customHeight="1" x14ac:dyDescent="0.35">
      <c r="A16" s="118"/>
      <c r="B16" s="16" t="s">
        <v>258</v>
      </c>
      <c r="C16" s="118"/>
      <c r="D16" s="118"/>
      <c r="E16" s="1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23.45" customHeight="1" x14ac:dyDescent="0.35">
      <c r="A17" s="118"/>
      <c r="B17" s="16" t="s">
        <v>259</v>
      </c>
      <c r="C17" s="118"/>
      <c r="D17" s="118"/>
      <c r="E17" s="1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3.45" customHeight="1" x14ac:dyDescent="0.35">
      <c r="A18" s="118"/>
      <c r="B18" s="16" t="s">
        <v>260</v>
      </c>
      <c r="C18" s="118"/>
      <c r="D18" s="118"/>
      <c r="E18" s="1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3.45" customHeight="1" x14ac:dyDescent="0.35">
      <c r="A19" s="118"/>
      <c r="B19" s="16" t="s">
        <v>261</v>
      </c>
      <c r="C19" s="118"/>
      <c r="D19" s="118"/>
      <c r="E19" s="1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0.100000000000001" customHeight="1" x14ac:dyDescent="0.35">
      <c r="A20" s="118"/>
      <c r="B20" s="118"/>
      <c r="C20" s="118"/>
      <c r="D20" s="118"/>
      <c r="E20" s="1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3.45" customHeight="1" x14ac:dyDescent="0.35">
      <c r="A21" s="101" t="s">
        <v>262</v>
      </c>
      <c r="B21" s="118"/>
      <c r="C21" s="118"/>
      <c r="D21" s="118"/>
      <c r="E21" s="1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6.45" customHeight="1" x14ac:dyDescent="0.35">
      <c r="A22" s="118"/>
      <c r="B22" s="16" t="s">
        <v>263</v>
      </c>
      <c r="C22" s="16" t="s">
        <v>148</v>
      </c>
      <c r="D22" s="13">
        <v>24201100</v>
      </c>
      <c r="E22" s="121" t="s">
        <v>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0.100000000000001" customHeight="1" x14ac:dyDescent="0.35">
      <c r="A23" s="118"/>
      <c r="B23" s="118"/>
      <c r="C23" s="118"/>
      <c r="D23" s="118"/>
      <c r="E23" s="1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0.100000000000001" customHeight="1" x14ac:dyDescent="0.35">
      <c r="A24" s="118"/>
      <c r="B24" s="118"/>
      <c r="C24" s="118"/>
      <c r="D24" s="118"/>
      <c r="E24" s="1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0.100000000000001" customHeight="1" x14ac:dyDescent="0.35">
      <c r="A25" s="118"/>
      <c r="B25" s="118"/>
      <c r="C25" s="118"/>
      <c r="D25" s="118"/>
      <c r="E25" s="1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20.100000000000001" customHeight="1" x14ac:dyDescent="0.35">
      <c r="A26" s="118"/>
      <c r="B26" s="118"/>
      <c r="C26" s="118"/>
      <c r="D26" s="118"/>
      <c r="E26" s="1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0.100000000000001" customHeight="1" x14ac:dyDescent="0.35">
      <c r="A27" s="118"/>
      <c r="B27" s="118"/>
      <c r="C27" s="118"/>
      <c r="D27" s="118"/>
      <c r="E27" s="1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20.100000000000001" customHeight="1" x14ac:dyDescent="0.35">
      <c r="A28" s="118"/>
      <c r="B28" s="118"/>
      <c r="C28" s="118"/>
      <c r="D28" s="118"/>
      <c r="E28" s="1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20.100000000000001" customHeight="1" x14ac:dyDescent="0.35">
      <c r="A29" s="118"/>
      <c r="B29" s="118"/>
      <c r="C29" s="118"/>
      <c r="D29" s="118"/>
      <c r="E29" s="1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20.100000000000001" customHeight="1" x14ac:dyDescent="0.35">
      <c r="A30" s="118"/>
      <c r="B30" s="118"/>
      <c r="C30" s="118"/>
      <c r="D30" s="118"/>
      <c r="E30" s="1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20.100000000000001" customHeight="1" x14ac:dyDescent="0.35">
      <c r="A31" s="118"/>
      <c r="B31" s="118"/>
      <c r="C31" s="118"/>
      <c r="D31" s="118"/>
      <c r="E31" s="1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20.100000000000001" customHeight="1" x14ac:dyDescent="0.35">
      <c r="A32" s="118"/>
      <c r="B32" s="118"/>
      <c r="C32" s="118"/>
      <c r="D32" s="118"/>
      <c r="E32" s="1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20.100000000000001" customHeight="1" x14ac:dyDescent="0.35">
      <c r="A33" s="118"/>
      <c r="B33" s="118"/>
      <c r="C33" s="118"/>
      <c r="D33" s="118"/>
      <c r="E33" s="1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20.100000000000001" customHeight="1" x14ac:dyDescent="0.35">
      <c r="A34" s="118"/>
      <c r="B34" s="118"/>
      <c r="C34" s="118"/>
      <c r="D34" s="118"/>
      <c r="E34" s="1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20.100000000000001" customHeight="1" x14ac:dyDescent="0.35">
      <c r="A35" s="118"/>
      <c r="B35" s="118"/>
      <c r="C35" s="118"/>
      <c r="D35" s="118"/>
      <c r="E35" s="1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23.45" customHeight="1" x14ac:dyDescent="0.35">
      <c r="A36" s="363" t="s">
        <v>331</v>
      </c>
      <c r="B36" s="364"/>
      <c r="C36" s="364"/>
      <c r="D36" s="364"/>
      <c r="E36" s="364"/>
    </row>
    <row r="37" spans="1:256" ht="25.5" customHeight="1" x14ac:dyDescent="0.35">
      <c r="A37" s="340" t="s">
        <v>264</v>
      </c>
      <c r="B37" s="341"/>
      <c r="C37" s="341"/>
      <c r="D37" s="341"/>
      <c r="E37" s="341"/>
    </row>
    <row r="38" spans="1:256" ht="26.45" customHeight="1" x14ac:dyDescent="0.35">
      <c r="A38" s="340" t="s">
        <v>248</v>
      </c>
      <c r="B38" s="341"/>
      <c r="C38" s="341"/>
      <c r="D38" s="341"/>
      <c r="E38" s="341"/>
    </row>
    <row r="39" spans="1:256" ht="26.45" customHeight="1" x14ac:dyDescent="0.35">
      <c r="A39" s="340" t="s">
        <v>265</v>
      </c>
      <c r="B39" s="341"/>
      <c r="C39" s="341"/>
      <c r="D39" s="341"/>
      <c r="E39" s="341"/>
    </row>
    <row r="40" spans="1:256" ht="20.100000000000001" customHeight="1" x14ac:dyDescent="0.3">
      <c r="A40" s="10"/>
      <c r="B40" s="10"/>
      <c r="C40" s="10"/>
      <c r="D40" s="10"/>
      <c r="E40" s="10"/>
    </row>
    <row r="41" spans="1:256" s="8" customFormat="1" ht="23.45" customHeight="1" x14ac:dyDescent="0.35">
      <c r="A41" s="101" t="s">
        <v>247</v>
      </c>
      <c r="B41" s="118"/>
      <c r="C41" s="118"/>
      <c r="D41" s="118"/>
      <c r="E41" s="1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23.45" customHeight="1" x14ac:dyDescent="0.35">
      <c r="A42" s="118"/>
      <c r="B42" s="16" t="s">
        <v>266</v>
      </c>
      <c r="C42" s="118"/>
      <c r="D42" s="118"/>
      <c r="E42" s="11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23.45" customHeight="1" x14ac:dyDescent="0.35">
      <c r="A43" s="118"/>
      <c r="B43" s="16" t="s">
        <v>267</v>
      </c>
      <c r="C43" s="118"/>
      <c r="D43" s="118"/>
      <c r="E43" s="1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20.100000000000001" customHeight="1" x14ac:dyDescent="0.35">
      <c r="A44" s="118"/>
      <c r="B44" s="118"/>
      <c r="C44" s="118"/>
      <c r="D44" s="118"/>
      <c r="E44" s="1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23.45" customHeight="1" x14ac:dyDescent="0.35">
      <c r="A45" s="101" t="s">
        <v>257</v>
      </c>
      <c r="B45" s="118"/>
      <c r="C45" s="118"/>
      <c r="D45" s="118"/>
      <c r="E45" s="1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23.45" customHeight="1" x14ac:dyDescent="0.35">
      <c r="A46" s="118"/>
      <c r="B46" s="16" t="s">
        <v>268</v>
      </c>
      <c r="C46" s="118"/>
      <c r="D46" s="118"/>
      <c r="E46" s="1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s="8" customFormat="1" ht="23.45" customHeight="1" x14ac:dyDescent="0.35">
      <c r="A47" s="118"/>
      <c r="B47" s="16" t="s">
        <v>269</v>
      </c>
      <c r="C47" s="118"/>
      <c r="D47" s="118"/>
      <c r="E47" s="11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s="8" customFormat="1" ht="23.45" customHeight="1" x14ac:dyDescent="0.35">
      <c r="A48" s="118"/>
      <c r="B48" s="16" t="s">
        <v>270</v>
      </c>
      <c r="C48" s="118"/>
      <c r="D48" s="118"/>
      <c r="E48" s="11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s="8" customFormat="1" ht="23.45" customHeight="1" x14ac:dyDescent="0.35">
      <c r="A49" s="118"/>
      <c r="B49" s="16"/>
      <c r="C49" s="118"/>
      <c r="D49" s="118"/>
      <c r="E49" s="11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s="8" customFormat="1" ht="20.100000000000001" customHeight="1" x14ac:dyDescent="0.35">
      <c r="A50" s="118"/>
      <c r="B50" s="118"/>
      <c r="C50" s="118"/>
      <c r="D50" s="118"/>
      <c r="E50" s="11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s="8" customFormat="1" ht="23.45" customHeight="1" x14ac:dyDescent="0.35">
      <c r="A51" s="101" t="s">
        <v>262</v>
      </c>
      <c r="B51" s="118"/>
      <c r="C51" s="118"/>
      <c r="D51" s="118"/>
      <c r="E51" s="11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s="8" customFormat="1" ht="26.45" customHeight="1" x14ac:dyDescent="0.35">
      <c r="A52" s="118"/>
      <c r="B52" s="16" t="s">
        <v>271</v>
      </c>
      <c r="C52" s="16" t="s">
        <v>148</v>
      </c>
      <c r="D52" s="13">
        <v>6456000</v>
      </c>
      <c r="E52" s="121" t="s">
        <v>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s="8" customFormat="1" ht="20.100000000000001" customHeight="1" x14ac:dyDescent="0.35">
      <c r="A53" s="15"/>
      <c r="B53" s="15"/>
      <c r="C53" s="15"/>
      <c r="D53" s="15"/>
      <c r="E53" s="1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s="8" customFormat="1" ht="20.100000000000001" customHeight="1" x14ac:dyDescent="0.35">
      <c r="A54" s="15"/>
      <c r="B54" s="15"/>
      <c r="C54" s="15"/>
      <c r="D54" s="15"/>
      <c r="E54" s="1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20.100000000000001" customHeight="1" x14ac:dyDescent="0.3">
      <c r="A55" s="10"/>
      <c r="B55" s="10"/>
      <c r="C55" s="10"/>
      <c r="D55" s="10"/>
      <c r="E55" s="10"/>
    </row>
    <row r="56" spans="1:256" ht="23.45" customHeight="1" x14ac:dyDescent="0.3">
      <c r="A56" s="10"/>
      <c r="B56" s="25" t="s">
        <v>272</v>
      </c>
      <c r="C56" s="10"/>
      <c r="D56" s="10"/>
      <c r="E56" s="10"/>
    </row>
  </sheetData>
  <mergeCells count="8">
    <mergeCell ref="A39:E39"/>
    <mergeCell ref="A37:E37"/>
    <mergeCell ref="A1:E1"/>
    <mergeCell ref="A4:E4"/>
    <mergeCell ref="A2:E2"/>
    <mergeCell ref="A38:E38"/>
    <mergeCell ref="A36:E36"/>
    <mergeCell ref="A3:E3"/>
  </mergeCells>
  <pageMargins left="0.47244094488188981" right="0" top="0.98425196850393704" bottom="0.39370078740157483" header="0.7086614173228347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showGridLines="0" tabSelected="1" topLeftCell="A46" zoomScale="120" zoomScaleNormal="120" workbookViewId="0">
      <selection activeCell="A48" sqref="A48:J48"/>
    </sheetView>
  </sheetViews>
  <sheetFormatPr defaultColWidth="12" defaultRowHeight="24" customHeight="1" x14ac:dyDescent="0.3"/>
  <cols>
    <col min="1" max="1" width="23.42578125" style="1" customWidth="1"/>
    <col min="2" max="2" width="14.85546875" style="5" bestFit="1" customWidth="1"/>
    <col min="3" max="3" width="16.140625" style="1" customWidth="1"/>
    <col min="4" max="4" width="13.140625" style="5" customWidth="1"/>
    <col min="5" max="5" width="12.85546875" style="1" customWidth="1"/>
    <col min="6" max="6" width="14.140625" style="1" customWidth="1"/>
    <col min="7" max="7" width="13.42578125" style="1" customWidth="1"/>
    <col min="8" max="8" width="13.140625" style="1" customWidth="1"/>
    <col min="9" max="9" width="13.85546875" style="1" customWidth="1"/>
    <col min="10" max="10" width="7" style="276" bestFit="1" customWidth="1"/>
    <col min="11" max="11" width="6.28515625" style="5" bestFit="1" customWidth="1"/>
    <col min="12" max="256" width="12" style="1" customWidth="1"/>
    <col min="257" max="16384" width="12" style="2"/>
  </cols>
  <sheetData>
    <row r="1" spans="1:11" ht="29.25" customHeight="1" x14ac:dyDescent="0.4">
      <c r="A1" s="340" t="s">
        <v>315</v>
      </c>
      <c r="B1" s="341"/>
      <c r="C1" s="341"/>
      <c r="D1" s="341"/>
      <c r="E1" s="341"/>
      <c r="F1" s="341"/>
      <c r="G1" s="341"/>
      <c r="H1" s="341"/>
      <c r="I1" s="341"/>
      <c r="J1" s="341"/>
      <c r="K1" s="377" t="s">
        <v>330</v>
      </c>
    </row>
    <row r="2" spans="1:11" ht="26.45" customHeight="1" x14ac:dyDescent="0.35">
      <c r="A2" s="340" t="s">
        <v>146</v>
      </c>
      <c r="B2" s="341"/>
      <c r="C2" s="341"/>
      <c r="D2" s="341"/>
      <c r="E2" s="341"/>
      <c r="F2" s="341"/>
      <c r="G2" s="341"/>
      <c r="H2" s="341"/>
      <c r="I2" s="341"/>
      <c r="J2" s="341"/>
      <c r="K2" s="378"/>
    </row>
    <row r="3" spans="1:11" ht="26.45" customHeight="1" x14ac:dyDescent="0.35">
      <c r="A3" s="340" t="s">
        <v>273</v>
      </c>
      <c r="B3" s="341"/>
      <c r="C3" s="341"/>
      <c r="D3" s="341"/>
      <c r="E3" s="341"/>
      <c r="F3" s="341"/>
      <c r="G3" s="341"/>
      <c r="H3" s="341"/>
      <c r="I3" s="341"/>
      <c r="J3" s="341"/>
      <c r="K3" s="378"/>
    </row>
    <row r="4" spans="1:11" ht="26.45" customHeight="1" x14ac:dyDescent="0.35">
      <c r="A4" s="340" t="s">
        <v>249</v>
      </c>
      <c r="B4" s="341"/>
      <c r="C4" s="341"/>
      <c r="D4" s="341"/>
      <c r="E4" s="341"/>
      <c r="F4" s="341"/>
      <c r="G4" s="341"/>
      <c r="H4" s="341"/>
      <c r="I4" s="341"/>
      <c r="J4" s="341"/>
      <c r="K4" s="378"/>
    </row>
    <row r="5" spans="1:11" ht="20.100000000000001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275"/>
      <c r="K5" s="378"/>
    </row>
    <row r="6" spans="1:11" ht="23.45" customHeight="1" x14ac:dyDescent="0.35">
      <c r="A6" s="93" t="s">
        <v>274</v>
      </c>
      <c r="B6" s="83"/>
      <c r="C6" s="83"/>
      <c r="D6" s="83"/>
      <c r="E6" s="83"/>
      <c r="F6" s="83"/>
      <c r="G6" s="83"/>
      <c r="H6" s="83"/>
      <c r="I6" s="83"/>
      <c r="J6" s="275"/>
      <c r="K6" s="378"/>
    </row>
    <row r="7" spans="1:11" ht="23.45" customHeight="1" x14ac:dyDescent="0.3">
      <c r="A7" s="404" t="s">
        <v>275</v>
      </c>
      <c r="B7" s="386" t="s">
        <v>29</v>
      </c>
      <c r="C7" s="387"/>
      <c r="D7" s="386" t="s">
        <v>35</v>
      </c>
      <c r="E7" s="387"/>
      <c r="F7" s="361" t="s">
        <v>276</v>
      </c>
      <c r="G7" s="361" t="s">
        <v>111</v>
      </c>
      <c r="H7" s="361" t="s">
        <v>115</v>
      </c>
      <c r="I7" s="356" t="s">
        <v>6</v>
      </c>
      <c r="J7" s="394" t="s">
        <v>277</v>
      </c>
      <c r="K7" s="378"/>
    </row>
    <row r="8" spans="1:11" ht="23.45" customHeight="1" x14ac:dyDescent="0.3">
      <c r="A8" s="405"/>
      <c r="B8" s="388"/>
      <c r="C8" s="389"/>
      <c r="D8" s="388"/>
      <c r="E8" s="389"/>
      <c r="F8" s="362"/>
      <c r="G8" s="362"/>
      <c r="H8" s="362"/>
      <c r="I8" s="357"/>
      <c r="J8" s="395"/>
      <c r="K8" s="378"/>
    </row>
    <row r="9" spans="1:11" ht="23.45" customHeight="1" x14ac:dyDescent="0.35">
      <c r="A9" s="263"/>
      <c r="B9" s="264"/>
      <c r="C9" s="265"/>
      <c r="D9" s="264"/>
      <c r="E9" s="265"/>
      <c r="F9" s="263"/>
      <c r="G9" s="263"/>
      <c r="H9" s="263"/>
      <c r="I9" s="282"/>
      <c r="J9" s="284"/>
      <c r="K9" s="378"/>
    </row>
    <row r="10" spans="1:11" ht="23.45" customHeight="1" x14ac:dyDescent="0.35">
      <c r="A10" s="280" t="s">
        <v>278</v>
      </c>
      <c r="B10" s="402">
        <v>3002000</v>
      </c>
      <c r="C10" s="403"/>
      <c r="D10" s="266"/>
      <c r="E10" s="267">
        <v>1999000</v>
      </c>
      <c r="F10" s="108" t="s">
        <v>279</v>
      </c>
      <c r="G10" s="268">
        <v>135100</v>
      </c>
      <c r="H10" s="109">
        <v>65000</v>
      </c>
      <c r="I10" s="283">
        <f>SUM(B10:H10)</f>
        <v>5201100</v>
      </c>
      <c r="J10" s="285"/>
      <c r="K10" s="378"/>
    </row>
    <row r="11" spans="1:11" ht="20.100000000000001" customHeight="1" x14ac:dyDescent="0.35">
      <c r="A11" s="269"/>
      <c r="B11" s="270"/>
      <c r="C11" s="271"/>
      <c r="D11" s="270"/>
      <c r="E11" s="271"/>
      <c r="F11" s="269"/>
      <c r="G11" s="269"/>
      <c r="H11" s="269"/>
      <c r="I11" s="270"/>
      <c r="J11" s="285"/>
      <c r="K11" s="378"/>
    </row>
    <row r="12" spans="1:11" ht="20.100000000000001" customHeight="1" x14ac:dyDescent="0.35">
      <c r="A12" s="269"/>
      <c r="B12" s="270"/>
      <c r="C12" s="271"/>
      <c r="D12" s="270"/>
      <c r="E12" s="271"/>
      <c r="F12" s="269"/>
      <c r="G12" s="269"/>
      <c r="H12" s="269"/>
      <c r="I12" s="270"/>
      <c r="J12" s="285"/>
      <c r="K12" s="378"/>
    </row>
    <row r="13" spans="1:11" ht="20.100000000000001" customHeight="1" x14ac:dyDescent="0.35">
      <c r="A13" s="269"/>
      <c r="B13" s="270"/>
      <c r="C13" s="271"/>
      <c r="D13" s="270"/>
      <c r="E13" s="271"/>
      <c r="F13" s="269"/>
      <c r="G13" s="269"/>
      <c r="H13" s="269"/>
      <c r="I13" s="270"/>
      <c r="J13" s="285"/>
      <c r="K13" s="378"/>
    </row>
    <row r="14" spans="1:11" ht="20.100000000000001" customHeight="1" x14ac:dyDescent="0.35">
      <c r="A14" s="269"/>
      <c r="B14" s="270"/>
      <c r="C14" s="271"/>
      <c r="D14" s="270"/>
      <c r="E14" s="271"/>
      <c r="F14" s="269"/>
      <c r="G14" s="269"/>
      <c r="H14" s="269"/>
      <c r="I14" s="270"/>
      <c r="J14" s="285"/>
      <c r="K14" s="378"/>
    </row>
    <row r="15" spans="1:11" ht="20.100000000000001" customHeight="1" x14ac:dyDescent="0.35">
      <c r="A15" s="269"/>
      <c r="B15" s="270"/>
      <c r="C15" s="271"/>
      <c r="D15" s="270"/>
      <c r="E15" s="271"/>
      <c r="F15" s="269"/>
      <c r="G15" s="269"/>
      <c r="H15" s="269"/>
      <c r="I15" s="270"/>
      <c r="J15" s="285"/>
      <c r="K15" s="378"/>
    </row>
    <row r="16" spans="1:11" ht="20.100000000000001" customHeight="1" x14ac:dyDescent="0.35">
      <c r="A16" s="269"/>
      <c r="B16" s="270"/>
      <c r="C16" s="271"/>
      <c r="D16" s="270"/>
      <c r="E16" s="271"/>
      <c r="F16" s="269"/>
      <c r="G16" s="269"/>
      <c r="H16" s="269"/>
      <c r="I16" s="270"/>
      <c r="J16" s="285"/>
      <c r="K16" s="378"/>
    </row>
    <row r="17" spans="1:256" ht="20.100000000000001" customHeight="1" x14ac:dyDescent="0.35">
      <c r="A17" s="269"/>
      <c r="B17" s="270"/>
      <c r="C17" s="271"/>
      <c r="D17" s="270"/>
      <c r="E17" s="271"/>
      <c r="F17" s="269"/>
      <c r="G17" s="269"/>
      <c r="H17" s="269"/>
      <c r="I17" s="270"/>
      <c r="J17" s="285"/>
      <c r="K17" s="378"/>
    </row>
    <row r="18" spans="1:256" ht="20.100000000000001" customHeight="1" x14ac:dyDescent="0.35">
      <c r="A18" s="269"/>
      <c r="B18" s="270"/>
      <c r="C18" s="271"/>
      <c r="D18" s="270"/>
      <c r="E18" s="271"/>
      <c r="F18" s="269"/>
      <c r="G18" s="269"/>
      <c r="H18" s="269"/>
      <c r="I18" s="270"/>
      <c r="J18" s="285"/>
      <c r="K18" s="378"/>
    </row>
    <row r="19" spans="1:256" ht="20.100000000000001" customHeight="1" x14ac:dyDescent="0.35">
      <c r="A19" s="269"/>
      <c r="B19" s="272"/>
      <c r="C19" s="273"/>
      <c r="D19" s="272"/>
      <c r="E19" s="273"/>
      <c r="F19" s="274"/>
      <c r="G19" s="274"/>
      <c r="H19" s="274"/>
      <c r="I19" s="272"/>
      <c r="J19" s="285"/>
      <c r="K19" s="378"/>
    </row>
    <row r="20" spans="1:256" ht="23.45" customHeight="1" x14ac:dyDescent="0.35">
      <c r="A20" s="281" t="s">
        <v>280</v>
      </c>
      <c r="B20" s="383">
        <f>SUM(B10:B19)</f>
        <v>3002000</v>
      </c>
      <c r="C20" s="384"/>
      <c r="D20" s="107"/>
      <c r="E20" s="105">
        <f>SUM(E10:E19)</f>
        <v>1999000</v>
      </c>
      <c r="F20" s="102" t="s">
        <v>279</v>
      </c>
      <c r="G20" s="71">
        <f>SUM(G10:G19)</f>
        <v>135100</v>
      </c>
      <c r="H20" s="71">
        <f>SUM(H10:H19)</f>
        <v>65000</v>
      </c>
      <c r="I20" s="107">
        <f>SUM(I10:I19)</f>
        <v>5201100</v>
      </c>
      <c r="J20" s="286"/>
      <c r="K20" s="378"/>
    </row>
    <row r="21" spans="1:256" ht="23.45" customHeight="1" x14ac:dyDescent="0.35">
      <c r="A21" s="123"/>
      <c r="B21" s="256"/>
      <c r="C21" s="256"/>
      <c r="D21" s="98"/>
      <c r="E21" s="98"/>
      <c r="F21" s="257"/>
      <c r="G21" s="201"/>
      <c r="H21" s="201"/>
      <c r="I21" s="98"/>
      <c r="J21" s="275"/>
      <c r="K21" s="279"/>
    </row>
    <row r="22" spans="1:256" s="6" customFormat="1" ht="23.45" customHeight="1" x14ac:dyDescent="0.35">
      <c r="A22" s="123"/>
      <c r="B22" s="278"/>
      <c r="C22" s="278"/>
      <c r="D22" s="13"/>
      <c r="E22" s="13"/>
      <c r="F22" s="123"/>
      <c r="G22" s="215"/>
      <c r="H22" s="215"/>
      <c r="I22" s="13"/>
      <c r="J22" s="275"/>
      <c r="K22" s="27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23.45" customHeight="1" x14ac:dyDescent="0.35">
      <c r="A23" s="123"/>
      <c r="B23" s="278"/>
      <c r="C23" s="278"/>
      <c r="D23" s="13"/>
      <c r="E23" s="13"/>
      <c r="F23" s="123"/>
      <c r="G23" s="215"/>
      <c r="H23" s="215"/>
      <c r="I23" s="13"/>
      <c r="J23" s="275"/>
      <c r="K23" s="279"/>
    </row>
    <row r="24" spans="1:256" ht="30" customHeight="1" x14ac:dyDescent="0.4">
      <c r="A24" s="340" t="s">
        <v>315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77" t="s">
        <v>338</v>
      </c>
    </row>
    <row r="25" spans="1:256" ht="26.45" customHeight="1" x14ac:dyDescent="0.35">
      <c r="A25" s="340" t="s">
        <v>146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78"/>
    </row>
    <row r="26" spans="1:256" ht="26.45" customHeight="1" x14ac:dyDescent="0.35">
      <c r="A26" s="340" t="s">
        <v>273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78"/>
    </row>
    <row r="27" spans="1:256" ht="26.45" customHeight="1" x14ac:dyDescent="0.35">
      <c r="A27" s="340" t="s">
        <v>249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78"/>
    </row>
    <row r="28" spans="1:256" ht="20.100000000000001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275"/>
      <c r="K28" s="378"/>
    </row>
    <row r="29" spans="1:256" ht="23.45" customHeight="1" x14ac:dyDescent="0.35">
      <c r="A29" s="11" t="s">
        <v>281</v>
      </c>
      <c r="B29" s="10"/>
      <c r="C29" s="10"/>
      <c r="D29" s="10"/>
      <c r="E29" s="10"/>
      <c r="F29" s="10"/>
      <c r="G29" s="10"/>
      <c r="H29" s="10"/>
      <c r="I29" s="10"/>
      <c r="J29" s="275"/>
      <c r="K29" s="378"/>
    </row>
    <row r="30" spans="1:256" ht="8.4499999999999993" customHeight="1" x14ac:dyDescent="0.3">
      <c r="A30" s="412" t="s">
        <v>275</v>
      </c>
      <c r="B30" s="406" t="s">
        <v>29</v>
      </c>
      <c r="C30" s="407"/>
      <c r="D30" s="406" t="s">
        <v>35</v>
      </c>
      <c r="E30" s="407"/>
      <c r="F30" s="400" t="s">
        <v>276</v>
      </c>
      <c r="G30" s="400" t="s">
        <v>111</v>
      </c>
      <c r="H30" s="400" t="s">
        <v>115</v>
      </c>
      <c r="I30" s="401" t="s">
        <v>6</v>
      </c>
      <c r="J30" s="381" t="s">
        <v>277</v>
      </c>
      <c r="K30" s="378"/>
    </row>
    <row r="31" spans="1:256" ht="14.45" customHeight="1" x14ac:dyDescent="0.3">
      <c r="A31" s="413"/>
      <c r="B31" s="408"/>
      <c r="C31" s="409"/>
      <c r="D31" s="408"/>
      <c r="E31" s="409"/>
      <c r="F31" s="371"/>
      <c r="G31" s="371"/>
      <c r="H31" s="371"/>
      <c r="I31" s="368"/>
      <c r="J31" s="382"/>
      <c r="K31" s="378"/>
    </row>
    <row r="32" spans="1:256" ht="23.45" customHeight="1" x14ac:dyDescent="0.35">
      <c r="A32" s="269"/>
      <c r="B32" s="270"/>
      <c r="C32" s="271"/>
      <c r="D32" s="270"/>
      <c r="E32" s="271"/>
      <c r="F32" s="269"/>
      <c r="G32" s="269"/>
      <c r="H32" s="269"/>
      <c r="I32" s="290"/>
      <c r="J32" s="285"/>
      <c r="K32" s="378"/>
    </row>
    <row r="33" spans="1:256" ht="23.25" customHeight="1" x14ac:dyDescent="0.35">
      <c r="A33" s="280" t="s">
        <v>278</v>
      </c>
      <c r="B33" s="379" t="s">
        <v>279</v>
      </c>
      <c r="C33" s="414"/>
      <c r="D33" s="379" t="s">
        <v>153</v>
      </c>
      <c r="E33" s="380"/>
      <c r="F33" s="108" t="s">
        <v>279</v>
      </c>
      <c r="G33" s="287">
        <v>19000000</v>
      </c>
      <c r="H33" s="108" t="s">
        <v>153</v>
      </c>
      <c r="I33" s="283">
        <f>SUM(B33:H33)</f>
        <v>19000000</v>
      </c>
      <c r="J33" s="285"/>
      <c r="K33" s="378"/>
    </row>
    <row r="34" spans="1:256" ht="20.100000000000001" customHeight="1" x14ac:dyDescent="0.35">
      <c r="A34" s="269"/>
      <c r="B34" s="270"/>
      <c r="C34" s="271"/>
      <c r="D34" s="270"/>
      <c r="E34" s="271"/>
      <c r="F34" s="269"/>
      <c r="G34" s="269"/>
      <c r="H34" s="269"/>
      <c r="I34" s="270"/>
      <c r="J34" s="285"/>
      <c r="K34" s="378"/>
    </row>
    <row r="35" spans="1:256" ht="20.100000000000001" customHeight="1" x14ac:dyDescent="0.35">
      <c r="A35" s="269"/>
      <c r="B35" s="270"/>
      <c r="C35" s="271"/>
      <c r="D35" s="270"/>
      <c r="E35" s="271"/>
      <c r="F35" s="269"/>
      <c r="G35" s="269"/>
      <c r="H35" s="269"/>
      <c r="I35" s="270"/>
      <c r="J35" s="285"/>
      <c r="K35" s="378"/>
    </row>
    <row r="36" spans="1:256" ht="20.100000000000001" customHeight="1" x14ac:dyDescent="0.35">
      <c r="A36" s="269"/>
      <c r="B36" s="270"/>
      <c r="C36" s="271"/>
      <c r="D36" s="270"/>
      <c r="E36" s="271"/>
      <c r="F36" s="269"/>
      <c r="G36" s="269"/>
      <c r="H36" s="269"/>
      <c r="I36" s="270"/>
      <c r="J36" s="285"/>
      <c r="K36" s="378"/>
    </row>
    <row r="37" spans="1:256" ht="20.100000000000001" customHeight="1" x14ac:dyDescent="0.35">
      <c r="A37" s="269"/>
      <c r="B37" s="270"/>
      <c r="C37" s="271"/>
      <c r="D37" s="270"/>
      <c r="E37" s="271"/>
      <c r="F37" s="269"/>
      <c r="G37" s="269"/>
      <c r="H37" s="269"/>
      <c r="I37" s="270"/>
      <c r="J37" s="285"/>
      <c r="K37" s="378"/>
    </row>
    <row r="38" spans="1:256" ht="20.100000000000001" customHeight="1" x14ac:dyDescent="0.35">
      <c r="A38" s="269"/>
      <c r="B38" s="270"/>
      <c r="C38" s="271"/>
      <c r="D38" s="270"/>
      <c r="E38" s="271"/>
      <c r="F38" s="269"/>
      <c r="G38" s="269"/>
      <c r="H38" s="269"/>
      <c r="I38" s="270"/>
      <c r="J38" s="285"/>
      <c r="K38" s="378"/>
    </row>
    <row r="39" spans="1:256" ht="20.100000000000001" customHeight="1" x14ac:dyDescent="0.35">
      <c r="A39" s="269"/>
      <c r="B39" s="270"/>
      <c r="C39" s="271"/>
      <c r="D39" s="270"/>
      <c r="E39" s="271"/>
      <c r="F39" s="269"/>
      <c r="G39" s="269"/>
      <c r="H39" s="269"/>
      <c r="I39" s="270"/>
      <c r="J39" s="285"/>
      <c r="K39" s="378"/>
    </row>
    <row r="40" spans="1:256" ht="20.100000000000001" customHeight="1" x14ac:dyDescent="0.35">
      <c r="A40" s="269"/>
      <c r="B40" s="270"/>
      <c r="C40" s="271"/>
      <c r="D40" s="270"/>
      <c r="E40" s="271"/>
      <c r="F40" s="269"/>
      <c r="G40" s="269"/>
      <c r="H40" s="269"/>
      <c r="I40" s="270"/>
      <c r="J40" s="285"/>
      <c r="K40" s="378"/>
    </row>
    <row r="41" spans="1:256" ht="20.100000000000001" customHeight="1" x14ac:dyDescent="0.35">
      <c r="A41" s="269"/>
      <c r="B41" s="270"/>
      <c r="C41" s="271"/>
      <c r="D41" s="270"/>
      <c r="E41" s="271"/>
      <c r="F41" s="269"/>
      <c r="G41" s="269"/>
      <c r="H41" s="269"/>
      <c r="I41" s="270"/>
      <c r="J41" s="285"/>
      <c r="K41" s="378"/>
    </row>
    <row r="42" spans="1:256" ht="20.100000000000001" customHeight="1" x14ac:dyDescent="0.35">
      <c r="A42" s="269"/>
      <c r="B42" s="272"/>
      <c r="C42" s="273"/>
      <c r="D42" s="272"/>
      <c r="E42" s="273"/>
      <c r="F42" s="274"/>
      <c r="G42" s="274"/>
      <c r="H42" s="274"/>
      <c r="I42" s="272"/>
      <c r="J42" s="285"/>
      <c r="K42" s="378"/>
    </row>
    <row r="43" spans="1:256" ht="23.25" customHeight="1" x14ac:dyDescent="0.35">
      <c r="A43" s="291" t="s">
        <v>280</v>
      </c>
      <c r="B43" s="392" t="s">
        <v>153</v>
      </c>
      <c r="C43" s="393"/>
      <c r="D43" s="358" t="s">
        <v>153</v>
      </c>
      <c r="E43" s="385"/>
      <c r="F43" s="103">
        <f>SUM(F33:F42)</f>
        <v>0</v>
      </c>
      <c r="G43" s="42">
        <f>SUM(G33:G42)</f>
        <v>19000000</v>
      </c>
      <c r="H43" s="102" t="s">
        <v>153</v>
      </c>
      <c r="I43" s="107">
        <f>SUM(I33:I42)</f>
        <v>19000000</v>
      </c>
      <c r="J43" s="286"/>
      <c r="K43" s="378"/>
    </row>
    <row r="44" spans="1:256" ht="23.25" customHeight="1" x14ac:dyDescent="0.35">
      <c r="A44" s="123"/>
      <c r="B44" s="257"/>
      <c r="C44" s="97"/>
      <c r="D44" s="257"/>
      <c r="E44" s="260"/>
      <c r="F44" s="97"/>
      <c r="G44" s="98"/>
      <c r="H44" s="257"/>
      <c r="I44" s="98"/>
      <c r="J44" s="275"/>
      <c r="K44" s="279"/>
    </row>
    <row r="45" spans="1:256" s="6" customFormat="1" ht="23.25" customHeight="1" x14ac:dyDescent="0.35">
      <c r="A45" s="123"/>
      <c r="B45" s="123"/>
      <c r="C45" s="288"/>
      <c r="D45" s="123"/>
      <c r="E45" s="289"/>
      <c r="F45" s="288"/>
      <c r="G45" s="13"/>
      <c r="H45" s="123"/>
      <c r="I45" s="13"/>
      <c r="J45" s="275"/>
      <c r="K45" s="27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ht="29.25" customHeight="1" x14ac:dyDescent="0.4">
      <c r="A46" s="340" t="s">
        <v>315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77" t="s">
        <v>339</v>
      </c>
    </row>
    <row r="47" spans="1:256" ht="26.45" customHeight="1" x14ac:dyDescent="0.35">
      <c r="A47" s="340" t="s">
        <v>146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78"/>
    </row>
    <row r="48" spans="1:256" ht="26.45" customHeight="1" x14ac:dyDescent="0.35">
      <c r="A48" s="340" t="s">
        <v>273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78"/>
    </row>
    <row r="49" spans="1:11" ht="26.45" customHeight="1" x14ac:dyDescent="0.35">
      <c r="A49" s="340" t="s">
        <v>265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78"/>
    </row>
    <row r="50" spans="1:11" ht="24" customHeight="1" x14ac:dyDescent="0.3">
      <c r="A50" s="83"/>
      <c r="B50" s="83"/>
      <c r="C50" s="83"/>
      <c r="D50" s="83"/>
      <c r="E50" s="83"/>
      <c r="F50" s="83"/>
      <c r="G50" s="83"/>
      <c r="H50" s="83"/>
      <c r="I50" s="83"/>
      <c r="J50" s="275"/>
      <c r="K50" s="378"/>
    </row>
    <row r="51" spans="1:11" ht="23.45" customHeight="1" x14ac:dyDescent="0.35">
      <c r="A51" s="361" t="s">
        <v>275</v>
      </c>
      <c r="B51" s="302" t="s">
        <v>282</v>
      </c>
      <c r="C51" s="303" t="s">
        <v>282</v>
      </c>
      <c r="D51" s="317" t="s">
        <v>283</v>
      </c>
      <c r="E51" s="319" t="s">
        <v>284</v>
      </c>
      <c r="F51" s="136" t="s">
        <v>285</v>
      </c>
      <c r="G51" s="304" t="s">
        <v>286</v>
      </c>
      <c r="H51" s="305"/>
      <c r="I51" s="356" t="s">
        <v>6</v>
      </c>
      <c r="J51" s="394" t="s">
        <v>277</v>
      </c>
      <c r="K51" s="378"/>
    </row>
    <row r="52" spans="1:11" ht="23.45" customHeight="1" x14ac:dyDescent="0.35">
      <c r="A52" s="362"/>
      <c r="B52" s="306" t="s">
        <v>287</v>
      </c>
      <c r="C52" s="307" t="s">
        <v>288</v>
      </c>
      <c r="D52" s="318" t="s">
        <v>289</v>
      </c>
      <c r="E52" s="320" t="s">
        <v>290</v>
      </c>
      <c r="F52" s="110" t="s">
        <v>291</v>
      </c>
      <c r="G52" s="308" t="s">
        <v>292</v>
      </c>
      <c r="H52" s="309"/>
      <c r="I52" s="357"/>
      <c r="J52" s="395"/>
      <c r="K52" s="378"/>
    </row>
    <row r="53" spans="1:11" ht="23.45" customHeight="1" x14ac:dyDescent="0.35">
      <c r="A53" s="263"/>
      <c r="B53" s="264"/>
      <c r="C53" s="292"/>
      <c r="D53" s="264"/>
      <c r="E53" s="292"/>
      <c r="F53" s="293"/>
      <c r="G53" s="264"/>
      <c r="H53" s="265"/>
      <c r="I53" s="282"/>
      <c r="J53" s="284"/>
      <c r="K53" s="378"/>
    </row>
    <row r="54" spans="1:11" ht="23.45" customHeight="1" x14ac:dyDescent="0.35">
      <c r="A54" s="321" t="s">
        <v>295</v>
      </c>
      <c r="B54" s="294">
        <v>1471000</v>
      </c>
      <c r="C54" s="258">
        <v>500000</v>
      </c>
      <c r="D54" s="294">
        <v>4000000</v>
      </c>
      <c r="E54" s="258">
        <v>0</v>
      </c>
      <c r="F54" s="109">
        <v>485000</v>
      </c>
      <c r="G54" s="295" t="s">
        <v>293</v>
      </c>
      <c r="H54" s="296"/>
      <c r="I54" s="283">
        <f>SUM(B54:H54)</f>
        <v>6456000</v>
      </c>
      <c r="J54" s="285"/>
      <c r="K54" s="378"/>
    </row>
    <row r="55" spans="1:11" ht="20.100000000000001" customHeight="1" x14ac:dyDescent="0.35">
      <c r="A55" s="269"/>
      <c r="B55" s="270"/>
      <c r="C55" s="297"/>
      <c r="D55" s="270"/>
      <c r="E55" s="297"/>
      <c r="F55" s="269"/>
      <c r="G55" s="270"/>
      <c r="H55" s="271"/>
      <c r="I55" s="270"/>
      <c r="J55" s="285"/>
      <c r="K55" s="378"/>
    </row>
    <row r="56" spans="1:11" ht="20.100000000000001" customHeight="1" x14ac:dyDescent="0.35">
      <c r="A56" s="269"/>
      <c r="B56" s="270"/>
      <c r="C56" s="297"/>
      <c r="D56" s="270"/>
      <c r="E56" s="297"/>
      <c r="F56" s="269"/>
      <c r="G56" s="270"/>
      <c r="H56" s="271"/>
      <c r="I56" s="270"/>
      <c r="J56" s="285"/>
      <c r="K56" s="378"/>
    </row>
    <row r="57" spans="1:11" ht="20.100000000000001" customHeight="1" x14ac:dyDescent="0.35">
      <c r="A57" s="269"/>
      <c r="B57" s="270"/>
      <c r="C57" s="297"/>
      <c r="D57" s="270"/>
      <c r="E57" s="297"/>
      <c r="F57" s="269"/>
      <c r="G57" s="270"/>
      <c r="H57" s="271"/>
      <c r="I57" s="270"/>
      <c r="J57" s="285"/>
      <c r="K57" s="378"/>
    </row>
    <row r="58" spans="1:11" ht="20.100000000000001" customHeight="1" x14ac:dyDescent="0.35">
      <c r="A58" s="269"/>
      <c r="B58" s="270"/>
      <c r="C58" s="297"/>
      <c r="D58" s="270"/>
      <c r="E58" s="297"/>
      <c r="F58" s="269"/>
      <c r="G58" s="270"/>
      <c r="H58" s="271"/>
      <c r="I58" s="270"/>
      <c r="J58" s="285"/>
      <c r="K58" s="378"/>
    </row>
    <row r="59" spans="1:11" ht="20.100000000000001" customHeight="1" x14ac:dyDescent="0.35">
      <c r="A59" s="269"/>
      <c r="B59" s="270"/>
      <c r="C59" s="297"/>
      <c r="D59" s="270"/>
      <c r="E59" s="297"/>
      <c r="F59" s="269"/>
      <c r="G59" s="270"/>
      <c r="H59" s="271"/>
      <c r="I59" s="270"/>
      <c r="J59" s="285"/>
      <c r="K59" s="378"/>
    </row>
    <row r="60" spans="1:11" ht="20.100000000000001" customHeight="1" x14ac:dyDescent="0.35">
      <c r="A60" s="269"/>
      <c r="B60" s="270"/>
      <c r="C60" s="297"/>
      <c r="D60" s="270"/>
      <c r="E60" s="297"/>
      <c r="F60" s="269"/>
      <c r="G60" s="270"/>
      <c r="H60" s="271"/>
      <c r="I60" s="270"/>
      <c r="J60" s="285"/>
      <c r="K60" s="378"/>
    </row>
    <row r="61" spans="1:11" ht="20.100000000000001" customHeight="1" x14ac:dyDescent="0.35">
      <c r="A61" s="269"/>
      <c r="B61" s="270"/>
      <c r="C61" s="297"/>
      <c r="D61" s="270"/>
      <c r="E61" s="297"/>
      <c r="F61" s="269"/>
      <c r="G61" s="270"/>
      <c r="H61" s="271"/>
      <c r="I61" s="270"/>
      <c r="J61" s="285"/>
      <c r="K61" s="378"/>
    </row>
    <row r="62" spans="1:11" ht="20.100000000000001" customHeight="1" x14ac:dyDescent="0.35">
      <c r="A62" s="269"/>
      <c r="B62" s="270"/>
      <c r="C62" s="297"/>
      <c r="D62" s="270"/>
      <c r="E62" s="297"/>
      <c r="F62" s="269"/>
      <c r="G62" s="270"/>
      <c r="H62" s="271"/>
      <c r="I62" s="270"/>
      <c r="J62" s="285"/>
      <c r="K62" s="378"/>
    </row>
    <row r="63" spans="1:11" ht="20.100000000000001" customHeight="1" x14ac:dyDescent="0.35">
      <c r="A63" s="269"/>
      <c r="B63" s="270"/>
      <c r="C63" s="297"/>
      <c r="D63" s="270"/>
      <c r="E63" s="297"/>
      <c r="F63" s="269"/>
      <c r="G63" s="270"/>
      <c r="H63" s="271"/>
      <c r="I63" s="270"/>
      <c r="J63" s="285"/>
      <c r="K63" s="378"/>
    </row>
    <row r="64" spans="1:11" ht="20.100000000000001" customHeight="1" x14ac:dyDescent="0.35">
      <c r="A64" s="269"/>
      <c r="B64" s="272"/>
      <c r="C64" s="298"/>
      <c r="D64" s="272"/>
      <c r="E64" s="298"/>
      <c r="F64" s="274"/>
      <c r="G64" s="272"/>
      <c r="H64" s="273"/>
      <c r="I64" s="272"/>
      <c r="J64" s="285"/>
      <c r="K64" s="378"/>
    </row>
    <row r="65" spans="1:256" ht="23.45" customHeight="1" x14ac:dyDescent="0.35">
      <c r="A65" s="291" t="s">
        <v>280</v>
      </c>
      <c r="B65" s="301">
        <f>SUM(B54:B64)</f>
        <v>1471000</v>
      </c>
      <c r="C65" s="259">
        <f>SUM(C54:C64)</f>
        <v>500000</v>
      </c>
      <c r="D65" s="106">
        <f>SUM(D54:D64)</f>
        <v>4000000</v>
      </c>
      <c r="E65" s="277">
        <f>SUM(E54:E64)</f>
        <v>0</v>
      </c>
      <c r="F65" s="103">
        <f>SUM(F54:F64)</f>
        <v>485000</v>
      </c>
      <c r="G65" s="299" t="s">
        <v>293</v>
      </c>
      <c r="H65" s="300"/>
      <c r="I65" s="107">
        <f>SUM(I54:I64)</f>
        <v>6456000</v>
      </c>
      <c r="J65" s="286"/>
      <c r="K65" s="378"/>
    </row>
    <row r="66" spans="1:256" ht="23.45" customHeight="1" x14ac:dyDescent="0.35">
      <c r="A66" s="123"/>
      <c r="B66" s="201"/>
      <c r="C66" s="201"/>
      <c r="D66" s="201"/>
      <c r="E66" s="97"/>
      <c r="F66" s="97"/>
      <c r="G66" s="261"/>
      <c r="H66" s="262"/>
      <c r="I66" s="98"/>
      <c r="J66" s="275"/>
      <c r="K66" s="279"/>
    </row>
    <row r="67" spans="1:256" s="6" customFormat="1" ht="23.45" customHeight="1" x14ac:dyDescent="0.35">
      <c r="A67" s="123"/>
      <c r="B67" s="215"/>
      <c r="C67" s="215"/>
      <c r="D67" s="215"/>
      <c r="E67" s="288"/>
      <c r="F67" s="288"/>
      <c r="G67" s="25"/>
      <c r="H67" s="310"/>
      <c r="I67" s="13"/>
      <c r="J67" s="275"/>
      <c r="K67" s="27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1:256" ht="30.75" customHeight="1" x14ac:dyDescent="0.4">
      <c r="A68" s="340" t="s">
        <v>315</v>
      </c>
      <c r="B68" s="341"/>
      <c r="C68" s="341"/>
      <c r="D68" s="341"/>
      <c r="E68" s="341"/>
      <c r="F68" s="341"/>
      <c r="G68" s="341"/>
      <c r="H68" s="341"/>
      <c r="I68" s="341"/>
      <c r="J68" s="341"/>
      <c r="K68" s="377" t="s">
        <v>334</v>
      </c>
    </row>
    <row r="69" spans="1:256" ht="26.45" customHeight="1" x14ac:dyDescent="0.35">
      <c r="A69" s="340" t="s">
        <v>146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78"/>
    </row>
    <row r="70" spans="1:256" ht="20.100000000000001" customHeight="1" x14ac:dyDescent="0.3">
      <c r="A70" s="10"/>
      <c r="B70" s="83"/>
      <c r="C70" s="83"/>
      <c r="D70" s="83"/>
      <c r="E70" s="83"/>
      <c r="F70" s="83"/>
      <c r="G70" s="83"/>
      <c r="H70" s="83"/>
      <c r="I70" s="83"/>
      <c r="J70" s="275"/>
      <c r="K70" s="378"/>
    </row>
    <row r="71" spans="1:256" ht="23.45" customHeight="1" x14ac:dyDescent="0.3">
      <c r="A71" s="398" t="s">
        <v>275</v>
      </c>
      <c r="B71" s="396" t="s">
        <v>29</v>
      </c>
      <c r="C71" s="387"/>
      <c r="D71" s="386" t="s">
        <v>35</v>
      </c>
      <c r="E71" s="387"/>
      <c r="F71" s="361" t="s">
        <v>276</v>
      </c>
      <c r="G71" s="361" t="s">
        <v>111</v>
      </c>
      <c r="H71" s="361" t="s">
        <v>115</v>
      </c>
      <c r="I71" s="356" t="s">
        <v>6</v>
      </c>
      <c r="J71" s="394" t="s">
        <v>277</v>
      </c>
      <c r="K71" s="378"/>
    </row>
    <row r="72" spans="1:256" ht="23.45" customHeight="1" x14ac:dyDescent="0.3">
      <c r="A72" s="399"/>
      <c r="B72" s="397"/>
      <c r="C72" s="389"/>
      <c r="D72" s="388"/>
      <c r="E72" s="389"/>
      <c r="F72" s="362"/>
      <c r="G72" s="362"/>
      <c r="H72" s="362"/>
      <c r="I72" s="357"/>
      <c r="J72" s="395"/>
      <c r="K72" s="378"/>
    </row>
    <row r="73" spans="1:256" ht="23.45" customHeight="1" x14ac:dyDescent="0.35">
      <c r="A73" s="311" t="s">
        <v>249</v>
      </c>
      <c r="B73" s="264"/>
      <c r="C73" s="265"/>
      <c r="D73" s="264"/>
      <c r="E73" s="265"/>
      <c r="F73" s="263"/>
      <c r="G73" s="263"/>
      <c r="H73" s="263"/>
      <c r="I73" s="282"/>
      <c r="J73" s="284"/>
      <c r="K73" s="378"/>
    </row>
    <row r="74" spans="1:256" ht="23.45" customHeight="1" x14ac:dyDescent="0.35">
      <c r="A74" s="111" t="s">
        <v>294</v>
      </c>
      <c r="B74" s="266"/>
      <c r="C74" s="271"/>
      <c r="D74" s="266"/>
      <c r="E74" s="267"/>
      <c r="F74" s="269"/>
      <c r="G74" s="287"/>
      <c r="H74" s="269"/>
      <c r="I74" s="283"/>
      <c r="J74" s="285"/>
      <c r="K74" s="378"/>
    </row>
    <row r="75" spans="1:256" ht="23.45" customHeight="1" x14ac:dyDescent="0.35">
      <c r="A75" s="322" t="s">
        <v>326</v>
      </c>
      <c r="B75" s="266"/>
      <c r="C75" s="267">
        <v>3002000</v>
      </c>
      <c r="D75" s="266"/>
      <c r="E75" s="267">
        <v>1999000</v>
      </c>
      <c r="F75" s="108" t="s">
        <v>279</v>
      </c>
      <c r="G75" s="268">
        <v>135100</v>
      </c>
      <c r="H75" s="109">
        <v>65000</v>
      </c>
      <c r="I75" s="312">
        <f>SUM(C75:H75)</f>
        <v>5201100</v>
      </c>
      <c r="J75" s="285"/>
      <c r="K75" s="378"/>
    </row>
    <row r="76" spans="1:256" ht="23.45" customHeight="1" x14ac:dyDescent="0.35">
      <c r="A76" s="322" t="s">
        <v>327</v>
      </c>
      <c r="B76" s="112"/>
      <c r="C76" s="113" t="s">
        <v>279</v>
      </c>
      <c r="D76" s="112"/>
      <c r="E76" s="113" t="s">
        <v>279</v>
      </c>
      <c r="F76" s="108" t="s">
        <v>279</v>
      </c>
      <c r="G76" s="109">
        <v>19000000</v>
      </c>
      <c r="H76" s="108" t="s">
        <v>153</v>
      </c>
      <c r="I76" s="312">
        <f>SUM(C76:H76)</f>
        <v>19000000</v>
      </c>
      <c r="J76" s="285"/>
      <c r="K76" s="378"/>
    </row>
    <row r="77" spans="1:256" ht="23.45" customHeight="1" x14ac:dyDescent="0.35">
      <c r="A77" s="269"/>
      <c r="B77" s="270"/>
      <c r="C77" s="271"/>
      <c r="D77" s="270"/>
      <c r="E77" s="271"/>
      <c r="F77" s="269"/>
      <c r="G77" s="269"/>
      <c r="H77" s="269"/>
      <c r="I77" s="290"/>
      <c r="J77" s="285"/>
      <c r="K77" s="378"/>
    </row>
    <row r="78" spans="1:256" ht="20.100000000000001" customHeight="1" x14ac:dyDescent="0.35">
      <c r="A78" s="269"/>
      <c r="B78" s="272"/>
      <c r="C78" s="273"/>
      <c r="D78" s="272"/>
      <c r="E78" s="273"/>
      <c r="F78" s="274"/>
      <c r="G78" s="274"/>
      <c r="H78" s="274"/>
      <c r="I78" s="272"/>
      <c r="J78" s="285"/>
      <c r="K78" s="378"/>
    </row>
    <row r="79" spans="1:256" ht="23.45" customHeight="1" x14ac:dyDescent="0.35">
      <c r="A79" s="291" t="s">
        <v>280</v>
      </c>
      <c r="B79" s="313"/>
      <c r="C79" s="105">
        <f>SUM(C74:C78)</f>
        <v>3002000</v>
      </c>
      <c r="D79" s="107"/>
      <c r="E79" s="105">
        <f>SUM(E74:E78)</f>
        <v>1999000</v>
      </c>
      <c r="F79" s="102" t="s">
        <v>153</v>
      </c>
      <c r="G79" s="42">
        <f>SUM(G74:G78)</f>
        <v>19135100</v>
      </c>
      <c r="H79" s="42">
        <f>SUM(H74:H78)</f>
        <v>65000</v>
      </c>
      <c r="I79" s="107">
        <f>SUM(I75:I78)</f>
        <v>24201100</v>
      </c>
      <c r="J79" s="286"/>
      <c r="K79" s="378"/>
    </row>
    <row r="80" spans="1:256" ht="23.45" customHeight="1" x14ac:dyDescent="0.35">
      <c r="A80" s="124"/>
      <c r="B80" s="98"/>
      <c r="C80" s="99"/>
      <c r="D80" s="98"/>
      <c r="E80" s="98"/>
      <c r="F80" s="99"/>
      <c r="G80" s="98"/>
      <c r="H80" s="98"/>
      <c r="I80" s="98"/>
      <c r="J80" s="275"/>
      <c r="K80" s="378"/>
    </row>
    <row r="81" spans="1:256" ht="29.45" customHeight="1" x14ac:dyDescent="0.4">
      <c r="A81" s="10"/>
      <c r="B81" s="10"/>
      <c r="C81" s="10"/>
      <c r="D81" s="104" t="s">
        <v>265</v>
      </c>
      <c r="E81" s="12"/>
      <c r="F81" s="12"/>
      <c r="G81" s="12"/>
      <c r="H81" s="12"/>
      <c r="I81" s="12"/>
      <c r="J81" s="275"/>
      <c r="K81" s="378"/>
    </row>
    <row r="82" spans="1:256" ht="23.45" customHeight="1" x14ac:dyDescent="0.35">
      <c r="A82" s="10"/>
      <c r="B82" s="10"/>
      <c r="C82" s="10"/>
      <c r="D82" s="11" t="s">
        <v>295</v>
      </c>
      <c r="E82" s="12"/>
      <c r="F82" s="12"/>
      <c r="G82" s="12"/>
      <c r="H82" s="13">
        <f>SUM(H83:H86)</f>
        <v>6456000</v>
      </c>
      <c r="I82" s="14" t="s">
        <v>7</v>
      </c>
      <c r="J82" s="275"/>
      <c r="K82" s="378"/>
    </row>
    <row r="83" spans="1:256" s="4" customFormat="1" ht="23.45" customHeight="1" x14ac:dyDescent="0.35">
      <c r="A83" s="15"/>
      <c r="B83" s="15"/>
      <c r="C83" s="15"/>
      <c r="D83" s="16" t="s">
        <v>296</v>
      </c>
      <c r="E83" s="122"/>
      <c r="F83" s="122"/>
      <c r="G83" s="122"/>
      <c r="H83" s="17">
        <v>1471000</v>
      </c>
      <c r="I83" s="27" t="s">
        <v>7</v>
      </c>
      <c r="J83" s="275"/>
      <c r="K83" s="37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4" customFormat="1" ht="23.45" customHeight="1" x14ac:dyDescent="0.35">
      <c r="A84" s="15"/>
      <c r="B84" s="15"/>
      <c r="C84" s="15"/>
      <c r="D84" s="16" t="s">
        <v>297</v>
      </c>
      <c r="E84" s="122"/>
      <c r="F84" s="122"/>
      <c r="G84" s="122"/>
      <c r="H84" s="17">
        <v>500000</v>
      </c>
      <c r="I84" s="27" t="s">
        <v>7</v>
      </c>
      <c r="J84" s="275"/>
      <c r="K84" s="37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4" customFormat="1" ht="23.45" customHeight="1" x14ac:dyDescent="0.35">
      <c r="A85" s="15"/>
      <c r="B85" s="15"/>
      <c r="C85" s="15"/>
      <c r="D85" s="410" t="s">
        <v>328</v>
      </c>
      <c r="E85" s="411"/>
      <c r="F85" s="411"/>
      <c r="G85" s="122"/>
      <c r="H85" s="29">
        <v>4000000</v>
      </c>
      <c r="I85" s="27" t="s">
        <v>7</v>
      </c>
      <c r="J85" s="275"/>
      <c r="K85" s="37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4" customFormat="1" ht="23.45" customHeight="1" x14ac:dyDescent="0.35">
      <c r="A86" s="15"/>
      <c r="B86" s="15"/>
      <c r="C86" s="15"/>
      <c r="D86" s="390" t="s">
        <v>298</v>
      </c>
      <c r="E86" s="391"/>
      <c r="F86" s="391"/>
      <c r="G86" s="122"/>
      <c r="H86" s="29">
        <v>485000</v>
      </c>
      <c r="I86" s="27" t="s">
        <v>7</v>
      </c>
      <c r="J86" s="275"/>
      <c r="K86" s="37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</sheetData>
  <mergeCells count="53">
    <mergeCell ref="K46:K65"/>
    <mergeCell ref="A69:J69"/>
    <mergeCell ref="D30:E31"/>
    <mergeCell ref="I7:I8"/>
    <mergeCell ref="D85:F85"/>
    <mergeCell ref="A48:J48"/>
    <mergeCell ref="J7:J8"/>
    <mergeCell ref="F7:F8"/>
    <mergeCell ref="A30:A31"/>
    <mergeCell ref="I71:I72"/>
    <mergeCell ref="B30:C31"/>
    <mergeCell ref="G7:G8"/>
    <mergeCell ref="I51:I52"/>
    <mergeCell ref="B33:C33"/>
    <mergeCell ref="K68:K86"/>
    <mergeCell ref="J51:J52"/>
    <mergeCell ref="A4:J4"/>
    <mergeCell ref="G30:G31"/>
    <mergeCell ref="F30:F31"/>
    <mergeCell ref="I30:I31"/>
    <mergeCell ref="H7:H8"/>
    <mergeCell ref="A25:J25"/>
    <mergeCell ref="A24:J24"/>
    <mergeCell ref="B10:C10"/>
    <mergeCell ref="H30:H31"/>
    <mergeCell ref="A7:A8"/>
    <mergeCell ref="A51:A52"/>
    <mergeCell ref="D86:F86"/>
    <mergeCell ref="B43:C43"/>
    <mergeCell ref="A49:J49"/>
    <mergeCell ref="A46:J46"/>
    <mergeCell ref="J71:J72"/>
    <mergeCell ref="F71:F72"/>
    <mergeCell ref="D71:E72"/>
    <mergeCell ref="B71:C72"/>
    <mergeCell ref="H71:H72"/>
    <mergeCell ref="A71:A72"/>
    <mergeCell ref="K1:K20"/>
    <mergeCell ref="G71:G72"/>
    <mergeCell ref="A68:J68"/>
    <mergeCell ref="K24:K43"/>
    <mergeCell ref="A3:J3"/>
    <mergeCell ref="A1:J1"/>
    <mergeCell ref="D33:E33"/>
    <mergeCell ref="A47:J47"/>
    <mergeCell ref="J30:J31"/>
    <mergeCell ref="B20:C20"/>
    <mergeCell ref="A27:J27"/>
    <mergeCell ref="A26:J26"/>
    <mergeCell ref="D43:E43"/>
    <mergeCell ref="A2:J2"/>
    <mergeCell ref="D7:E8"/>
    <mergeCell ref="B7:C8"/>
  </mergeCells>
  <pageMargins left="0.78740157480314965" right="0.23622047244094491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รายรับ</vt:lpstr>
      <vt:lpstr>รายจ่าย</vt:lpstr>
      <vt:lpstr>บัญชี</vt:lpstr>
      <vt:lpstr>วัตถุประสงค์</vt:lpstr>
      <vt:lpstr>ตาราง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2018-08-22T08:48:28Z</cp:lastPrinted>
  <dcterms:modified xsi:type="dcterms:W3CDTF">2018-08-22T08:48:35Z</dcterms:modified>
</cp:coreProperties>
</file>