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DGET 1\งบประมาณ 62\"/>
    </mc:Choice>
  </mc:AlternateContent>
  <bookViews>
    <workbookView xWindow="0" yWindow="45" windowWidth="15960" windowHeight="18075" activeTab="4"/>
  </bookViews>
  <sheets>
    <sheet name="รายรับ" sheetId="2" r:id="rId1"/>
    <sheet name="รายจ่าย" sheetId="3" r:id="rId2"/>
    <sheet name="บัญชี" sheetId="4" r:id="rId3"/>
    <sheet name="วัตถุประสงค์" sheetId="5" r:id="rId4"/>
    <sheet name="ตาราง" sheetId="6" r:id="rId5"/>
  </sheets>
  <calcPr calcId="152511"/>
</workbook>
</file>

<file path=xl/calcChain.xml><?xml version="1.0" encoding="utf-8"?>
<calcChain xmlns="http://schemas.openxmlformats.org/spreadsheetml/2006/main">
  <c r="L84" i="6" l="1"/>
  <c r="H81" i="6"/>
  <c r="H79" i="6"/>
  <c r="G79" i="6"/>
  <c r="D79" i="6"/>
  <c r="B79" i="6"/>
  <c r="I74" i="6"/>
  <c r="I73" i="6"/>
  <c r="I79" i="6" s="1"/>
  <c r="F63" i="6"/>
  <c r="E63" i="6"/>
  <c r="D63" i="6"/>
  <c r="B63" i="6"/>
  <c r="I52" i="6"/>
  <c r="I63" i="6" s="1"/>
  <c r="G41" i="6"/>
  <c r="I31" i="6"/>
  <c r="I41" i="6" s="1"/>
  <c r="H20" i="6"/>
  <c r="G20" i="6"/>
  <c r="D20" i="6"/>
  <c r="B20" i="6"/>
  <c r="I10" i="6"/>
  <c r="I20" i="6" s="1"/>
  <c r="F10" i="5"/>
  <c r="F9" i="5"/>
  <c r="F7" i="5"/>
  <c r="G321" i="4"/>
  <c r="D321" i="4"/>
  <c r="C321" i="4"/>
  <c r="F302" i="4"/>
  <c r="F300" i="4"/>
  <c r="F299" i="4"/>
  <c r="G298" i="4"/>
  <c r="D298" i="4"/>
  <c r="C298" i="4"/>
  <c r="G283" i="4"/>
  <c r="D283" i="4"/>
  <c r="C283" i="4"/>
  <c r="F282" i="4"/>
  <c r="G278" i="4"/>
  <c r="D278" i="4"/>
  <c r="C278" i="4"/>
  <c r="F277" i="4"/>
  <c r="F278" i="4" s="1"/>
  <c r="G274" i="4"/>
  <c r="D274" i="4"/>
  <c r="C274" i="4"/>
  <c r="F271" i="4"/>
  <c r="F270" i="4"/>
  <c r="G267" i="4"/>
  <c r="D267" i="4"/>
  <c r="C267" i="4"/>
  <c r="F266" i="4"/>
  <c r="F264" i="4"/>
  <c r="F263" i="4"/>
  <c r="F230" i="4"/>
  <c r="F229" i="4"/>
  <c r="F228" i="4"/>
  <c r="G226" i="4"/>
  <c r="G225" i="4" s="1"/>
  <c r="G254" i="4" s="1"/>
  <c r="D226" i="4"/>
  <c r="D225" i="4" s="1"/>
  <c r="D254" i="4" s="1"/>
  <c r="C226" i="4"/>
  <c r="C225" i="4" s="1"/>
  <c r="C254" i="4" s="1"/>
  <c r="C198" i="4"/>
  <c r="F197" i="4"/>
  <c r="F196" i="4"/>
  <c r="F195" i="4"/>
  <c r="G194" i="4"/>
  <c r="D194" i="4"/>
  <c r="D189" i="4" s="1"/>
  <c r="D188" i="4" s="1"/>
  <c r="D216" i="4" s="1"/>
  <c r="F193" i="4"/>
  <c r="G192" i="4"/>
  <c r="F192" i="4" s="1"/>
  <c r="C190" i="4"/>
  <c r="C189" i="4" s="1"/>
  <c r="C188" i="4" s="1"/>
  <c r="C216" i="4" s="1"/>
  <c r="G156" i="4"/>
  <c r="G155" i="4" s="1"/>
  <c r="D156" i="4"/>
  <c r="D155" i="4" s="1"/>
  <c r="C156" i="4"/>
  <c r="C155" i="4" s="1"/>
  <c r="G138" i="4"/>
  <c r="D138" i="4"/>
  <c r="C138" i="4"/>
  <c r="F133" i="4"/>
  <c r="G132" i="4"/>
  <c r="D132" i="4"/>
  <c r="C132" i="4"/>
  <c r="G127" i="4"/>
  <c r="D127" i="4"/>
  <c r="C127" i="4"/>
  <c r="G125" i="4"/>
  <c r="D125" i="4"/>
  <c r="G121" i="4"/>
  <c r="D121" i="4"/>
  <c r="G103" i="4"/>
  <c r="D103" i="4"/>
  <c r="C103" i="4"/>
  <c r="F91" i="4"/>
  <c r="F90" i="4"/>
  <c r="G88" i="4"/>
  <c r="D88" i="4"/>
  <c r="C88" i="4"/>
  <c r="F85" i="4"/>
  <c r="G84" i="4"/>
  <c r="D84" i="4"/>
  <c r="D83" i="4" s="1"/>
  <c r="C84" i="4"/>
  <c r="C83" i="4" s="1"/>
  <c r="I55" i="4"/>
  <c r="F55" i="4"/>
  <c r="I54" i="4"/>
  <c r="F54" i="4"/>
  <c r="I53" i="4"/>
  <c r="F53" i="4"/>
  <c r="G51" i="4"/>
  <c r="D51" i="4"/>
  <c r="C51" i="4"/>
  <c r="F48" i="4"/>
  <c r="I47" i="4"/>
  <c r="F47" i="4"/>
  <c r="G46" i="4"/>
  <c r="D46" i="4"/>
  <c r="C46" i="4"/>
  <c r="G5" i="4"/>
  <c r="D5" i="4"/>
  <c r="E166" i="3"/>
  <c r="E165" i="3" s="1"/>
  <c r="E156" i="3"/>
  <c r="E128" i="3"/>
  <c r="E123" i="3"/>
  <c r="E122" i="3" s="1"/>
  <c r="E108" i="3"/>
  <c r="E97" i="3"/>
  <c r="E81" i="3"/>
  <c r="E77" i="3"/>
  <c r="E70" i="3"/>
  <c r="E56" i="3"/>
  <c r="E55" i="3" s="1"/>
  <c r="E26" i="3"/>
  <c r="E20" i="3"/>
  <c r="E19" i="3"/>
  <c r="E9" i="3"/>
  <c r="E17" i="2"/>
  <c r="E9" i="2"/>
  <c r="G285" i="4" l="1"/>
  <c r="F283" i="4"/>
  <c r="F51" i="4"/>
  <c r="F321" i="4"/>
  <c r="D74" i="4"/>
  <c r="D286" i="4" s="1"/>
  <c r="F46" i="4"/>
  <c r="C102" i="4"/>
  <c r="C87" i="4" s="1"/>
  <c r="C179" i="4" s="1"/>
  <c r="F132" i="4"/>
  <c r="F84" i="4"/>
  <c r="D102" i="4"/>
  <c r="D87" i="4" s="1"/>
  <c r="D179" i="4" s="1"/>
  <c r="F298" i="4"/>
  <c r="G83" i="4"/>
  <c r="F83" i="4" s="1"/>
  <c r="G102" i="4"/>
  <c r="G87" i="4" s="1"/>
  <c r="F226" i="4"/>
  <c r="F274" i="4"/>
  <c r="C74" i="4"/>
  <c r="C286" i="4" s="1"/>
  <c r="C285" i="4"/>
  <c r="F88" i="4"/>
  <c r="F194" i="4"/>
  <c r="D285" i="4"/>
  <c r="F285" i="4" s="1"/>
  <c r="E25" i="3"/>
  <c r="E127" i="3"/>
  <c r="E126" i="3" s="1"/>
  <c r="F267" i="4"/>
  <c r="G74" i="4"/>
  <c r="G189" i="4"/>
  <c r="F225" i="4"/>
  <c r="F254" i="4" s="1"/>
  <c r="F87" i="4" l="1"/>
  <c r="D287" i="4"/>
  <c r="G179" i="4"/>
  <c r="F179" i="4" s="1"/>
  <c r="C287" i="4"/>
  <c r="G188" i="4"/>
  <c r="F189" i="4"/>
  <c r="F74" i="4"/>
  <c r="G286" i="4"/>
  <c r="G287" i="4" l="1"/>
  <c r="F287" i="4" s="1"/>
  <c r="F286" i="4"/>
  <c r="G216" i="4"/>
  <c r="F188" i="4"/>
  <c r="F216" i="4" s="1"/>
</calcChain>
</file>

<file path=xl/sharedStrings.xml><?xml version="1.0" encoding="utf-8"?>
<sst xmlns="http://schemas.openxmlformats.org/spreadsheetml/2006/main" count="777" uniqueCount="344">
  <si>
    <t>รายงานรายละเอียดประมาณการรายรับงบประมาณรายจ่ายเฉพาะการ</t>
  </si>
  <si>
    <t xml:space="preserve"> กิจการ สถานธนานุบาล 1</t>
  </si>
  <si>
    <t xml:space="preserve"> เทศบาลนครนครสวรรค์ </t>
  </si>
  <si>
    <t xml:space="preserve"> อำเภอเมือง จังหวัดนครสวรรค์ </t>
  </si>
  <si>
    <t>ประมาณการรายรับรวมทั้งสิ้น 40,600,000  บาท แยกเป็น</t>
  </si>
  <si>
    <t>ก. หมวดรายได้</t>
  </si>
  <si>
    <t>รวม</t>
  </si>
  <si>
    <t>บาท</t>
  </si>
  <si>
    <t>1.1 ดอกเบี้ยรับจำนำ</t>
  </si>
  <si>
    <t>จำนวน</t>
  </si>
  <si>
    <t>โดยคำนวณจากดอกเบี้ยรับจำนำของเดือนตุลาคม 2560 ถึงเดือนมีนาคม 2561 เป็นเกณฑ์</t>
  </si>
  <si>
    <t>1.2 ดอกเบี้ยเงินฝากธนาคาร</t>
  </si>
  <si>
    <t>โดยคำนวณจากดอกเบี้ยเงินฝากธนาคาร ตั้งแต่เดือนตุลาคม 2560 ถึงเดือนมีนาคม 2561  เป็นเกณฑ์</t>
  </si>
  <si>
    <t>1.3 กำไรจำหน่ายทรัพย์หลุด</t>
  </si>
  <si>
    <t>โดยคำนวณจากการจำหน่ายทรัพย์หลุดในปีงบประมาณที่ผ่านมาเป็นเกณฑ์</t>
  </si>
  <si>
    <t>ข. หมวดเงินได้อื่น</t>
  </si>
  <si>
    <t>ตั้งรับไว้จากกำไรสุทธิปี 2561 จำนวน 17,000,000 บาท ดังนี้</t>
  </si>
  <si>
    <t xml:space="preserve"> - บำเหน็จรางวัล 20% </t>
  </si>
  <si>
    <t xml:space="preserve"> - ทำนุบำรุงท้องถิ่น 30% </t>
  </si>
  <si>
    <t xml:space="preserve"> - ทุนดำเนินการ 50% </t>
  </si>
  <si>
    <t>รายงานรายละเอียดประมาณการรายจ่ายงบประมาณรายจ่ายเฉพาะการ</t>
  </si>
  <si>
    <t xml:space="preserve">ประมาณการรายจ่ายรวมทั้งสิ้น 25,003,700 บาท จ่ายจากรายได้จัดเก็บเอง แยกเป็น </t>
  </si>
  <si>
    <t xml:space="preserve">   งบกลาง</t>
  </si>
  <si>
    <t xml:space="preserve">    - ค่าชำระดอกเบี้ยเงินกู้ ก.บ.ท.</t>
  </si>
  <si>
    <t>สำหรับจ่ายชำระดอกเบี้ยเงินกู้ ก.บ.ท. ให้แก่สำนักงานกองทุนบำเหน็จบำนาญข้าราชการส่วนท้องถิ่น (ก.บ.ท.) ที่จะขอกู้ภายในปีงบประมาณ พ.ศ.2562 เพื่อเป็นทุนหมุนเวียนรับกิจการสถานธนานุบาล วงเงินกู้จำนวน 20,000,000 บาท เป็นการจ่ายดอกเบี้ยก่อนนับระยะเวลาตามสัญญา (ดอกเบี้ยนอกสัญญา) งวดประจำปีงบประมาณ พ.ศ.2562 ดอกเบี้ยเงินกู้เป็นจำนวน 700,000 บาท</t>
  </si>
  <si>
    <t xml:space="preserve">   - ค่าธรรมเนียมดอกเบี้ยธนาคาร</t>
  </si>
  <si>
    <t xml:space="preserve">   - เงินสำรองจ่าย</t>
  </si>
  <si>
    <t>รายจ่ายที่ตั้งไว้เพื่อใช้จ่ายกรณีฉุกเฉินที่มีสาธารณภัยเกิดขึ้น หรือบรรเทาปัญหาความเดือดร้อนของประชาชนเป็นส่วนร่วมเท่านั้น</t>
  </si>
  <si>
    <t>รายจ่ายตามข้อผูกพัน</t>
  </si>
  <si>
    <t xml:space="preserve"> - เงินสมทบเงินสวัสดิการหลังพ้นจากการเป็นพนักงานสถานธนานุบาล</t>
  </si>
  <si>
    <t>สำหรับจ่ายเป็นเงินสมทบเงินสวัสดิการหลังพ้นจากการเป็นพนักงานสถานธนานุบาลให้กับสำนักงาน จ.ส.ท. ซึ่งกำหนดให้จ่ายในแต่ละปีเป็นประจำทุกปี  ในอัตราร้อยละ 2 ของรายได้  ในปีที่ล่วงมา ตามระเบียบสำนักงาน จ.ส.ท.ว่าด้วยสวัสดิการหลังพ้นจากการเป็นพนักงานสถานธนานุบาล พ.ศ.2554 ในงวดปีงบประมาณ พ.ศ.2562 เป็นจำนวน 387,026 บาท ตามหนังสือสำนักงาน จ.ส.ท. ที่ มท ๐๘๐๑.๕/ว๑๓๒๔ ลงวันที่ ๑๔ มิถุนายน ๒๕๖๑</t>
  </si>
  <si>
    <t>งบบุคลากร</t>
  </si>
  <si>
    <t>ค่าจ้างประจำ</t>
  </si>
  <si>
    <t xml:space="preserve"> - ค่าจ้างลูกจ้างประจำ</t>
  </si>
  <si>
    <t>สำหรับจ่ายเป็นค่าจ้างพนักงานสถานธนานุบาลและเงินเพิ่มขั้นค่าจ้างที่ได้รับเลื่อนขั้นรวมถึงเงินปรับปรุงค่าจ้าง ให้แก่พนักงานสถานธนานุบาล ประจำปีงบประมาณ พ.ศ.2562 จำนวน 8 อัตรา ซึ่งมีสิทธิได้รับตามระเบียบ</t>
  </si>
  <si>
    <t xml:space="preserve"> - เงินประจำตำแหน่ง</t>
  </si>
  <si>
    <t xml:space="preserve">สำหรับจ่ายเป็นเงินเพิ่ม เงินประจำตำแหน่งของพนักงานสถานธนานุบาล ประจำปีงบประมาณ พ.ศ.2562 ให้แก่พนักงานสถานธนานุบาลผู้ดำรงตำแหน่งผู้จัดการสถานธนานุบาล และผู้ช่วยผู้จัดการสถานธนานุบาล ซึ่งมีสิทธิได้รับ ตามระเบียบฯ ตามนัยหนังสือสั่งการของสำนักงาน จ.ส.ท. ที่ มท ๐๘๐๑.๕/ว ๑๐๔๖ ลงวันที่ ๑๔ สิงหาคม ๒๕๕๑ </t>
  </si>
  <si>
    <t>งบดำเนินงาน</t>
  </si>
  <si>
    <t>ค่าตอบแทน</t>
  </si>
  <si>
    <t xml:space="preserve"> - ค่าอาหาร</t>
  </si>
  <si>
    <t xml:space="preserve"> - เงินสมทบเงินสะสม</t>
  </si>
  <si>
    <t>สำหรับจ่ายเป็นเงินสมทบเงินสะสม ประจำปีงบประมาณ พ.ศ.2562 ในอัตราร้อยละ 10 ของเงินค่าจ้างลูกจ้างประจำ (ปัดเศษของร้อยให้เต็มร้อย) ให้แก่พนักงานสถานธนานุบาล จำนวน 8 อัตรา ซึ่งมีสิทธิได้รับตามระเบียบฯ</t>
  </si>
  <si>
    <t xml:space="preserve">- เงินค่าตอบแทนพิเศษของพนักงานสถานธนานุบาลผู้ได้รับค่าจ้างถึงขั้นสูงหรือใกล้ถึงขั้นสูงของตำแหน่ง </t>
  </si>
  <si>
    <t xml:space="preserve">  (อัตราร้อยละ 2 หรือ ร้อยละ 4)</t>
  </si>
  <si>
    <t>สำหรับจ่ายเป็นค่าตอบแทนพิเศษของพนักงานสถานธนานุบาล ประจำปีงบประมาณ พ.ศ.2562 ให้แก่พนักงาน สถานธนานุบาลผู้ได้รับเงินค่าจ้างถึงขั้นสูงหรือใกล้ถึงขั้นสูงของตำแหน่งในอัตราร้อยละ 2 หรือ ร้อยละ 4 แล้วแต่กรณี ตามระเบียบ สำนักงาน จ.ส.ท. ว่าด้วยการเบิกจ่ายเงินค่าตอบแทนพิเศษของพนักงานสถานธนานุบาล ผู้ได้รับเงินค่าจ้างถึงขั้นสูง  หรือใกล้ถึงขั้นสูงของตำแหน่ง พ.ศ.2550</t>
  </si>
  <si>
    <t xml:space="preserve"> - เงินเพิ่มการครองชีพชั่วคราวของพนักงานสถานธนานุบาล</t>
  </si>
  <si>
    <t>สำหรับจ่ายเป็นเงินเพิ่มการครองชีพชั่วคราวให้แก่พนักงาน ประจำปีงบประมาณ พ.ศ.2562 ให้แก่พนักงานสถานธนานุบาลผู้มีสิทธิได้รับตามระเบียบฯ ตามระเบียบสำนักงาน จ.ส.ท. ว่าด้วยการเบิกจ่ายเงินเพิ่มการครองชีพชั่วคราวของพนักงานสถานธนานุบาล (ฉบับที่ ๕) พ.ศ.๒๕๕๘ ตามหนังสือสั่งการของสำนักงาน จ.ส.ท. ที่ มท ๐๘๐๑.๕/ว ๗๑๐  ลงวันที่ ๑๗ มีนาคม ๒๕๕๘</t>
  </si>
  <si>
    <t xml:space="preserve"> - ค่าเช่าบ้าน</t>
  </si>
  <si>
    <t>สำหรับจ่ายเป็นค่าเช่าบ้านของพนักงาน ประจำปีงบประมาณ พ.ศ.2562 ให้แก่พนักงานสถานธนานุบาลผู้ที่มีสิทธิเบิกเงินค่าเช่าบ้านได้ ตามระเบียบสำนักงาน จ.ส.ท. ว่าด้วยเงินค่าเช่าบ้านของพนักงานสถานธนานุบาล พ.ศ.๒๕๕๑</t>
  </si>
  <si>
    <t xml:space="preserve"> - ค่าเบี้ยเลี้ยงจำหน่ายทรัพย์หลุด</t>
  </si>
  <si>
    <t>สำหรับจ่ายเป็นค่าเบี้ยเลี้ยงในวันประมูลจำหน่ายทรัพย์หลุด ประจำปีงบประมาณ พ.ศ.2562 เป็นค่าตอบแทนให้กับคณะกรรมการดำเนินการจำหน่ายทรัพย์หลุดและพนักงานสถานธนานุบาล ที่มาร่วมปฏิบัติงานในวันจำหน่ายทรัพย์หลุด ตามหนังสือสั่งการของสำนักงาน จ.ส.ท. ที่ มท ๐๘๐๑.๕/ว ๑๕๐๙ ลงวันที่ ๑๗ พฤศจิกายน ๒๕๕๑</t>
  </si>
  <si>
    <t xml:space="preserve"> - ค่าพาหนะเหมาจ่ายนายกเทศมนตรี</t>
  </si>
  <si>
    <t xml:space="preserve">สำหรับจ่ายเป็นค่าตอบแทนนายกเทศมนตรี ประจำปีงบประมาณ พ.ศ.2562 เป็นค่าตอบแทนสำหรับนายกเทศมนตรีและผู้ปฏิบัติหน้าที่แทนนายกเทศมนตรี ตามหนังสือสั่งการของสำนักงาน จ.ส.ท. ที่ มท ๐๘๐๑.๕/ว ๑๘ ลงวันที่ ๑๕ มกราคม ๒๕๕๐ </t>
  </si>
  <si>
    <t xml:space="preserve"> - ค่าเงินรางวัลเจ้าหน้าที่ </t>
  </si>
  <si>
    <t>สำหรับจ่ายเป็นค่าเงินรางวัลเจ้าหน้าที่ ประจำปีงบประมาณ พ.ศ.2562 สำหรับผู้ตรวจการสถานธนานุบาล และผู้ปฏิบัติหน้าที่แทนผู้ตรวจการสถานธนานุบาล ตามหนังสือสั่งการของสำนักงาน จ.ส.ท. ที่ มท ๐๘๐๑.๕/ว ๘๙๗ ลงวันที่ ๓๑ กรกฎาคม ๒๕๔๙ และที่ มท ๐๘๐๑.๕/ว ๑๘ ลงวันที่ ๑๕ มกราคม ๒๕๕๐ รวมทั้งจ่ายเป็นค่าเบี้ยเลี้ยงในการตรวจสอบทรัพย์รับจำนำที่เก็บรักษาของสถานธนานุบาล ให้แก่คณะกรรมการตรวจสอบทรัพย์รับจำนำและพนักงานสถานธนานุบาล ที่มาปฏิบัติงานในวันตรวจสอบทรัพย์รับจำนำ ตามหนังสือสำนักงาน จ.ส.ท.ที่ มท ๐๘๐๑.๕/ว ๑๕๐๙ ลงวันที่ ๑๗ พฤศจิกายน ๒๕๕๑</t>
  </si>
  <si>
    <t xml:space="preserve"> - เงินช่วยเหลือการศึกษาบุตร</t>
  </si>
  <si>
    <t>สำหรับจ่ายเป็นเงินช่วยเหลือการศึกษาบุตร ประจำปีงบประมาณ พ.ศ.2562 ให้แก่พนักงานสถานธนานุบาล  ที่มีสิทธิเบิกจ่ายได้ตามระเบียบฯ</t>
  </si>
  <si>
    <t xml:space="preserve"> - เงินช่วยเหลือค่ารักษาพยาบาล</t>
  </si>
  <si>
    <t>สำหรับจ่ายเป็นเงินช่วยเหลือค่ารักษาพยาบาล ประจำปีงบประมาณ พ.ศ.2562 ให้แก่พนักงานสถานธนานุบาลและครอบครัว ผู้ซึ่งที่มีสิทธิได้รับตามระเบียบฯ</t>
  </si>
  <si>
    <t xml:space="preserve"> - ค่าสมนาคุณ</t>
  </si>
  <si>
    <t>สำหรับจ่ายเป็นค่าตอบแทนผู้มาสอบสวนข้อเท็จจริง กรณีที่พนักงานสถานธนานุบาลกระทำความผิดในการปฏิบัติงาน</t>
  </si>
  <si>
    <t>ค่าใช้สอย</t>
  </si>
  <si>
    <t>รายจ่ายเพื่อให้ได้มาซึ่งบริการ</t>
  </si>
  <si>
    <t xml:space="preserve"> - ค่าธรรมเนียมใบอนุญาตตั้งโรงรับจำนำ</t>
  </si>
  <si>
    <t xml:space="preserve">สำหรับจ่ายเป็นค่าธรรมเนียมใบอนุญาตตั้งสถานธนานุบาล ประจำปีงบประมาณ พ.ศ.2562 ตามที่กฎหมายกำหนดตามนัยข้อ ๖ (๒) (ข) แห่งกฎกระทรวง ฉบับที่ ๕ (พ.ศ.๒๕๒๐) ลงวันที่ ๒๔ กุมภาพันธ์ ๒๕๒๐ </t>
  </si>
  <si>
    <t xml:space="preserve"> - ค่าภาษีโรงเรือนและที่ดิน</t>
  </si>
  <si>
    <t>สำหรับจ่ายเป็นค่าภาษีโรงเรือนและที่ดิน ประจำปีงบประมาณ พ.ศ.2562 ให้กับเทศบาลนครนครสวรรค์ ตามที่ได้รับการประเมินฯ จากเทศบาล และถือปฏิบัติตามหนังสือสำนักงาน จ.ส.ท. ที่ มท ๐๓๐๔/ว ๑๖๓๘ ลงวันที่ ๒๔ ธันวาคม ๒๕๔๔</t>
  </si>
  <si>
    <t xml:space="preserve"> - ค่าตรวจสอบบัญชี</t>
  </si>
  <si>
    <t xml:space="preserve"> - ค่าเบี้ยประกันอัคคีภัย</t>
  </si>
  <si>
    <t xml:space="preserve">สำหรับจ่ายเป็นค่าเบี้ยประกันอัคคีภัยของสถานธนานุบาล ประจำปีงบประมาณ พ.ศ.2562 ที่สถานธนานุบาลได้ดำเนินการจัดทำประกันอัคคีภัยตัวอาคารพร้อมทรัพย์สินของสถานธนานุบาล </t>
  </si>
  <si>
    <t xml:space="preserve"> - ค่าจ้างเหมาบริการ</t>
  </si>
  <si>
    <t xml:space="preserve"> - ค่าอากรแสตมป์</t>
  </si>
  <si>
    <t>ค่าบำรุงรักษาและซ่อมแซม</t>
  </si>
  <si>
    <t xml:space="preserve"> - ค่าบำรุงรักษาหรือซ่อมแซมที่ดินและสิ่งก่อสร้าง</t>
  </si>
  <si>
    <t>สำหรับจ่ายเป็นค่าบำรุงรักษาหรือซ่อมแซมอาคารสำนักงานสถานธนานุบาล และรวมถึงส่วนประกอบอาคารที่โดยสภาพติดตั้งควบกับสิ่งปลูกสร้างทั้งภายในและภายนอกเป็นการถาวร สำหรับงวดปีงบประมาณ พ.ศ.2562</t>
  </si>
  <si>
    <t xml:space="preserve"> - ค่าบำรุงรักษาหรือซ่อมแซมครุภัณฑ์</t>
  </si>
  <si>
    <t>สำหรับจ่ายเป็นค่าบำรุงรักษาหรือซ่อมแซมครุภัณฑ์ต่างๆที่ใช้ได้ในงานสถานธนานุบาล 1 รวมถึงการจ่ายเพื่อจัดหาสิ่งของที่ใช้ในการซ่อมแซมบำรุงรักษาครุภัณฑ์ให้สามารถใช้งานได้ตามปกติ ในงวดปีงบประมาณ พ.ศ.2562</t>
  </si>
  <si>
    <t xml:space="preserve"> - ค่าบำรุงรักษาหรือซ่อมแซมทรัพย์สินอื่น</t>
  </si>
  <si>
    <t>สำหรับจ่ายเป็นค่าบำรุงรักษาหรือซ่อมแซมทรัพย์สินอื่นของสถานธนานุบาล 1 รวมถึงการจ่ายเพื่อจัดหาสิ่งของที่ใช้ในการซ่อมแซมบำรุงรักษาทรัพย์สินอื่น นอกเหนือจากสิ่งก่อสร้างและครุภัณฑ์ต่างๆ ให้สามารถใช้งานได้ตามปกติ ในงวดปีงบประมาณ พ.ศ.2562</t>
  </si>
  <si>
    <t>รายจ่ายเกี่ยวกับการรับรองและพิธีการ</t>
  </si>
  <si>
    <t xml:space="preserve"> - ค่ารับรอง</t>
  </si>
  <si>
    <t>สำหรับจ่ายเป็นค่าอาหาร และเครื่องดื่ม รับรองผู้มาตรวจงานสถานธนานุบาล ประจำปีงบประมาณ พ.ศ.2562</t>
  </si>
  <si>
    <t>รายจ่ายที่เกี่ยวเนื่องกับการปฏิบัติงานสถานธนานุบาลที่ไม่เข้าลักษณะรายจ่ายหมวดอื่น ๆ</t>
  </si>
  <si>
    <t xml:space="preserve"> - ค่าใช้จ่ายในการเดินทางไปปฏิบัติงาน</t>
  </si>
  <si>
    <t>สำหรับจ่ายเป็นค่าใช้จ่ายในการเดินทางไปปฏิบัติงานของพนักงานสถานธนานุบาลภายในราชอาณาจักร และค่าใช้จ่ายอื่นที่เกิดขึ้นและจำเป็นจากการเดินทางไปปฏิบัติงานที่เกี่ยวเนื่องกับการปฏิบัติงานของสถานธนานุบาล เป็นค่าเบี้ยเลี้ยง ค่าพาหนะเดินทาง และค่าเช่าที่พักในการเดินทางไปปฏิบัติงานของพนักงานสถานธนานุบาลตามระเบียบสำนักงาน จ.ส.ท.ว่าด้วยค่าใช้จ่ายในการเดินทางไปปฏิบัติงานของพนักงานสถานธนานุบาล พ.ศ.๒๕๕๙ สำหรับงวดปีงบประมาณ พ.ศ.2562 ให้แก่พนักงานสถานธนานุบาลผู้ซึ่งมีสิทธิเบิกได้ตามระเบียบฯ</t>
  </si>
  <si>
    <t xml:space="preserve"> - ค่าใช้จ่ายในการจัดกิจกรรมวันที่ระลึกการก่อตั้งกิจการสถานธนานุบาล</t>
  </si>
  <si>
    <t xml:space="preserve"> - สำหรับเป็นค่าใช้จ่ายในการจัดกิจกรรมวันที่ระลึกการก่อตั้งกิจการสถานธนานุบาล ตรงกับวันที่ 12 พฤษภาคมของทุกปี เป็นค่าใช้จ่ายในการจัดงานการดำเนินกิจกรรมวันที่ระลึกการก่อตั้งกิจการสถานธนานุบาล ในปีงบประมาณ พ.ศ.2562 เกี่ยวกับการประกอบพิธีทำบุญทางศาสนา การช่วยเหลือกิจการสถานสงเคราะห์หรือกิจการสาธารณกุศล การจัดกิจกรรมบำเพ็ญประโยชน์แก่ประชาชนและสังคม รวมถึงการจัดทำของรางวัลหรือของที่ระลึกตอบแทนประโยชน์ให้ประชาชนผู้มาใช้บริการสถานธนานุบาล</t>
  </si>
  <si>
    <t xml:space="preserve"> - เป็นไปตามประกาศคณะกรรมการควบคุมและดำเนินงานสถานธนานุบาลของหน่วยบริหาราชการสวนท้องถิ่น (คณะกรรมการ ส.ธ.ท.) ลงวันที่ ๒๕ กุมภาพันธ์ ๒๕๔๕ </t>
  </si>
  <si>
    <t xml:space="preserve"> - เป็นไปตามระเบียบสำนักงานคณะกรรมการจัดการสถานธนานุบาลขององค์กรปกครองส่วนท้องถิ่น ว่าด้วยค่าใช้จ่ายในการฝึกอบรม และการจัดงาน พ.ศ.๒๕๕๙</t>
  </si>
  <si>
    <t xml:space="preserve"> - เป็นไปตามแผนพัฒนาท้องถิ่นสี่ปี (พ.ศ.2561 ถึง พ.ศ.2564) แก้ไข ครั้งที่ 1 พ.ศ.2560 หน้าที่ ยุทธศาสตร์ ที่ 6-13 แบบ ผ.01 ลำดับที่ 9</t>
  </si>
  <si>
    <t>ค่าวัสดุ</t>
  </si>
  <si>
    <t xml:space="preserve"> - ค่าวัสดุสำนักงาน</t>
  </si>
  <si>
    <t xml:space="preserve"> - ค่าวัสดุไฟฟ้าและวิทยุ</t>
  </si>
  <si>
    <t xml:space="preserve">สำหรับจ่ายเป็นค่าวัสดุอุปกรณ์ไฟฟ้า เกี่ยวกับงานสถานธนานุบาล  </t>
  </si>
  <si>
    <t xml:space="preserve"> - ค่าวัสดุงานบ้านงานครัว</t>
  </si>
  <si>
    <t xml:space="preserve">สำหรับจ่ายเป็นค่าใช้จ่ายหรือค่าวัสดุอุปกรณ์และของใช้ที่เกี่ยวกับการดูแลรักษาความสะอาดของสถานธนานุบาล </t>
  </si>
  <si>
    <t>- ค่าวัสดุคอมพิวเตอร์</t>
  </si>
  <si>
    <t xml:space="preserve">สำหรับจ่ายเป็นค่าใช้จ่ายหรือค่าวัสดุอุปกรณ์ และเครื่องมือเครื่องใช้เกี่ยวกับคอมพิวเตอร์ที่ใช้ในงานสถานธนานุบาล รวมถึงค่าสิ่งของที่จัดหามาเพื่อใช้ในการบำรุงรักษาซ่อมแซมคอมพิวเตอร์ของสถานธนานุบาล  </t>
  </si>
  <si>
    <t xml:space="preserve"> - ค่าวัสดุก่อสร้าง</t>
  </si>
  <si>
    <t xml:space="preserve">สำหรับจ่ายเป็นค่าซื้อวัสดุอุปกรณ์และเครื่องมือเครื่องใช้ที่ใช้ในการบำรุงรักษาหรือซ่อมแซมสิ่งก่อสร้าง </t>
  </si>
  <si>
    <t>ค่าสาธารณูปโภค</t>
  </si>
  <si>
    <t xml:space="preserve"> - ค่าบริการไปรษณีย์                                                                                                                                     ค่าโทรเลข ค่าธนานัติ</t>
  </si>
  <si>
    <t>สำหรับจ่ายเป็นค่าไปรษณีย์ของสถานธนานุบาล ค่าใช้จ่ายในการจัดส่งรายงานเอกสารหนังสือต่างๆ ที่เกี่ยวข้องในงานสถานธนานุบาลรวมถึงค่าดวงตราไปรษณียากรและค่าบริการรับฝากไปรษณีย์ภัณฑ์ที่จ่ายในงวดปีงบประมาณ  พ.ศ.2562</t>
  </si>
  <si>
    <t xml:space="preserve"> - ค่าน้ำประปา</t>
  </si>
  <si>
    <t>สำหรับจ่ายเป็นค่าน้ำประปาของสถานธนานุบาลที่จ่ายในงวดปีงบประมาณ พ.ศ.2562</t>
  </si>
  <si>
    <t xml:space="preserve"> - ค่าไฟฟ้า</t>
  </si>
  <si>
    <t>สำหรับจ่ายเป็นค่าไฟฟ้าของสถานธนานุบาลที่จ่ายในงวดปีงบประมาณ พ.ศ.2562</t>
  </si>
  <si>
    <t xml:space="preserve"> - ค่าบริการโทรศัพท์</t>
  </si>
  <si>
    <t>สำหรับจ่ายเป็นค่าโทรศัพท์พื้นฐาน ค่าโทรศัพท์เคลื่อนที่ ฯลฯ และให้หมายความรวมถึงค่าใช้จ่ายเพื่อให้ได้ใช้บริการดังกล่าว และค่าใช้จ่ายที่เกิดขึ้นเกี่ยวกับการใช้บริการ เช่น ค่าเช่าเครื่อง ค่าเช่าหมายเลขโทรศัพท์ ค่าบำรุงรักษาสายที่จ่ายในงวดปีงบประมาณ พ.ศ.2562</t>
  </si>
  <si>
    <t>- ค่าบริการทางด้านโทรคมนาคม</t>
  </si>
  <si>
    <t>สำหรับจ่ายเป็นค่าใช้จ่ายเกี่ยวกับการใช้ระบบอินเทอร์เน็ต (INTERNET) ค่าสื่อสารอื่นๆ และให้หมายรวมถึงค่าใช้จ่าย เพื่อให้ได้ใช้บริการการสื่อสารอื่น และค่าใช้จ่ายที่เกิดขึ้นเกี่ยวกับการใช้บริการทางด้านโทรคมนาคม ที่จ่ายในงวดปีงบประมาณ พ.ศ.2562</t>
  </si>
  <si>
    <t>งบรายจ่ายอื่น</t>
  </si>
  <si>
    <t>รายจ่ายอื่น</t>
  </si>
  <si>
    <t xml:space="preserve"> - ค่าใช้จ่ายฝ่ายอำนวยการ</t>
  </si>
  <si>
    <t>สำหรับจ่ายค่าใช้จ่ายฝ่ายอำนวยการ ให้กับสำนักงาน จ.ส.ท. ประจำปีงบประมาณ พ.ศ.2562 เป็นจำนวนเงิน 121,200 บาท ให้กับสำนักงาน จ.ส.ท.ตามที่กำหนดให้ในแต่ละปีเป็นประจำทุกปี ตามหนังสือสำนักงาน จ.ส.ท. ที่ มท ๐๘๐๑.๕/ว๑๓๘๐ ลงวันที่ ๒๕ มิถุนายน ๒๕๖๑</t>
  </si>
  <si>
    <t>งบลงทุน</t>
  </si>
  <si>
    <t>ค่าครุภัณฑ์</t>
  </si>
  <si>
    <t>ครุภัณฑ์คอมพิวเตอร์</t>
  </si>
  <si>
    <t xml:space="preserve"> - เครื่องคอมพิวเตอร์ สำหรับงานประมวลผล แบบที่ 2</t>
  </si>
  <si>
    <t>เพื่อจ่ายเป็นค่าจัดซื้อ เครื่องคอมพิวเตอร์ สำหรับงานประมวลผล แบบที่ 2 จำนวน 1 เครื่อง โดยมีคุณลักษณะ ดังนี้</t>
  </si>
  <si>
    <t>1.มีหน่วยประมวลผลกลางไม่น้อยกว่า 4 แกนหลักมีความเร็วพื้นฐานไม่น้อยกว่า 3.0 GHz</t>
  </si>
  <si>
    <t>2.มีหน่วยประมวลผลติดตั้งอยู่ภายในหน่วยประมวลผลกลาง ที่ใช้หน่วยความจำหลักได้ไม่น้อยกว่า 2 GB หรือ</t>
  </si>
  <si>
    <t>3.มีหน่วยประมวลผลที่มีความสามารถในการใช้หน่วยความจำหลักในการแสดงภาพขนาดไม่น้อยกว่า 2 GB</t>
  </si>
  <si>
    <t xml:space="preserve"> - มีหน่วยความจำหลัก ชนิด DDR4 มีขนาดไม่น้อยกว่า 8 GB</t>
  </si>
  <si>
    <t xml:space="preserve"> - มีหน่วยจัดเก็บข้อมูล ชนิด SATA ขนาดความจุไม่น้อยกว่า 2 TB หรือ ชนิด Solid State Drive ขนาดความจุไม่น้อยกว่า 240 GB</t>
  </si>
  <si>
    <t xml:space="preserve"> - มีช่องเชื่อมต่อระบบเครือข่ายแบบ 10/100/1000 Base</t>
  </si>
  <si>
    <t xml:space="preserve"> - มีแป้นพิมพ์และเมาส์</t>
  </si>
  <si>
    <t xml:space="preserve"> - มีจอภาพแบบ LED หรือดีกว่า และมีขนาดไม่น้อยกว่า 19 นิ้ว</t>
  </si>
  <si>
    <t xml:space="preserve"> - ตั้งงบประมาณตามเกณฑ์ราคากลางและคุณลักษณะพื้นฐานครุภัณฑ์คอมพิวเตอร์ ของกระทรวงดิจิทัลเพื่อเศรษฐกิจและสังคม</t>
  </si>
  <si>
    <t xml:space="preserve"> - เป็นไปตามหนังสือกระทรวงมหาดไทยที่ มท ๐๘๐๘.๒/ว ๑๑๓๔ ลงวันที่ ๙ มิถุนายน ๒๕๕๘ </t>
  </si>
  <si>
    <t xml:space="preserve"> - เป็นไปตามแผนพัฒนาท้องถิ่นสี่ปี (พ.ศ.2561 ถึง พ.ศ.2564) แก้ไข ครั้งที่ 1 พ.ศ.2560 หน้า แบบ ผ.08-70 ลำดับที่ 473</t>
  </si>
  <si>
    <t xml:space="preserve"> - ระบบเชื่อมโยงหน้าร้านและระบบบัญชี</t>
  </si>
  <si>
    <t>เพื่อจ่ายเป็นค่าระบบเชื่อมโยงหน้าร้านและระบบบัญชีของสถานธนานุบาล 1 เป็นครุภัณฑ์ที่ไม่มีกำหนดในบัญชีราคามาตรฐานครุภัณฑ์ของสำนักงบประมาณ แต่มีความจำเป็นต้องจัดหาตามราคาในท้องถิ่น โดยจัดหาอย่างประหยัด โดยมีคุณลักษณะ ดังนี้</t>
  </si>
  <si>
    <t>1.เป็นโปรแกรมระบบงานหน้าร้านสำหรับการปฏิบัติงานการรับจำนำ - ไถ่ถอน และส่งดอกเบี้ยของสถานธนานุบาล</t>
  </si>
  <si>
    <t>2.มีระบบฐานข้อมูลในการจัดเก็บข้อมูลครอบคลุมระบบการปฏิบัติงานหน้าร้านและระบบบัญชี</t>
  </si>
  <si>
    <t>3.มีการบันทึกข้อมูลการรับจำนำด้วยรหัสบาร์โค้ด สามารถใช้เป็นข้อมูลสำหรับการไถ่ถอน เพิ่ม/ลดเงินต้น ส่งดอกเบี้ย และตรวจสอบ/แก้ไข/เปลี่ยนแปลงข้อมูลการรับจำนำต่างๆ ได้สะดวกรวดเร็ว</t>
  </si>
  <si>
    <t>4.สามารถพิมพ์ตั๋วรับจำนำ ใบเสร็จรับเงิน หรือใบแจ้งตั๋วรับจำนำหายได้</t>
  </si>
  <si>
    <t>5.มีระบบการรายงานข้อมูลการปฏิบัติงานต่างๆ ได้รวดเร็ว ครอบคลุมและครบถ้วน</t>
  </si>
  <si>
    <t>6.มีระบบบัญชีที่บันทึกรายการรับ-จ่ายเงิน และสามารถปิดบัญชีงบการเงินได้</t>
  </si>
  <si>
    <t xml:space="preserve"> - เป็นไปตามแผนพัฒนาท้องถิ่นสี่ปี (พ.ศ.2561 ถึง พ.ศ.2564) แก้ไข ครั้งที่ 1 พ.ศ.2560 หน้า แบบ ผ.08-70 ลำดับที่ 475</t>
  </si>
  <si>
    <t>ครุภัณฑ์การเกษตร</t>
  </si>
  <si>
    <t>1.แรงดันไฟฟ้า 1 เฟส 220 โวลท์</t>
  </si>
  <si>
    <t>2.ระยะดูดน้ำสูงสุด 8 เมตร ระยะส่งน้ำสูง 20 เมตร</t>
  </si>
  <si>
    <t>3.ขนาดท่อน้ำเข้า-ออก 25 มม.(1 นิ้ว)</t>
  </si>
  <si>
    <t xml:space="preserve"> - เป็นครุภัณฑ์ที่ไม่มีกำหนดในบัญชีราคามาตรฐานครุภัณฑ์ของสำนักงบประมาณ แต่มีความจำเป็นต้องจัดหาตามราคาในท้องถิ่นและจัดหาอย่างประหยัด</t>
  </si>
  <si>
    <t xml:space="preserve"> - เป็นไปตามแผนพัฒนาท้องถิ่นสี่ปี (พ.ศ.2561 ถึง พ.ศ.2564) แก้ไข ครั้งที่ 1 พ.ศ.2560 หน้า แบบ ผ.08-71 ลำดับที่ 476</t>
  </si>
  <si>
    <t>รายจ่ายอื่น ประเภทเงินกำไรสุทธิ ปี 2561</t>
  </si>
  <si>
    <t>ตั้งจ่ายจากเงินกำไรสุทธิ ปรากฎในแผนงานการพาณิชย์ งานกิจการสถานธนานุบาล 1 แยกเป็น</t>
  </si>
  <si>
    <t xml:space="preserve"> - บำเหน็จรางวัล 20 %</t>
  </si>
  <si>
    <t xml:space="preserve"> - ทำนุบำรุงท้องถิ่น 30 % </t>
  </si>
  <si>
    <t xml:space="preserve"> - ทุนดำเนินการของสถานธนานุบาล 50 %</t>
  </si>
  <si>
    <t>บัญชี</t>
  </si>
  <si>
    <t>งบประมาณรายจ่ายเฉพาะการสถานธนานุบาล 1</t>
  </si>
  <si>
    <t xml:space="preserve">     1. แผนงานงบกลาง</t>
  </si>
  <si>
    <t xml:space="preserve">     2. แผนงานการพาณิชย์</t>
  </si>
  <si>
    <t>เทศบาลนครนครสวรรค์</t>
  </si>
  <si>
    <t>รับจริง</t>
  </si>
  <si>
    <t>งบประมาณ</t>
  </si>
  <si>
    <t>รหัส</t>
  </si>
  <si>
    <t>รายการ</t>
  </si>
  <si>
    <t xml:space="preserve"> +</t>
  </si>
  <si>
    <t>เพิ่ม</t>
  </si>
  <si>
    <t xml:space="preserve"> -</t>
  </si>
  <si>
    <t>ลด</t>
  </si>
  <si>
    <t xml:space="preserve">   ดอกเบี้ยรับจำนำ</t>
  </si>
  <si>
    <t xml:space="preserve">   ดอกเบี้ยเงินฝากธนาคาร</t>
  </si>
  <si>
    <t>+</t>
  </si>
  <si>
    <t xml:space="preserve">   กำไรจำหน่ายทรัพย์หลุด</t>
  </si>
  <si>
    <t>กำไรสุทธิ ปี 2561</t>
  </si>
  <si>
    <t xml:space="preserve">    ทำนุบำรุงท้องถิ่น 30 % </t>
  </si>
  <si>
    <t>รวมรายรับทั้งสิ้น</t>
  </si>
  <si>
    <t xml:space="preserve">          แผนงานการพาณิชย์</t>
  </si>
  <si>
    <t xml:space="preserve">   งบประมาณรายจ่ายประจำ</t>
  </si>
  <si>
    <t>จ่ายจริง</t>
  </si>
  <si>
    <t xml:space="preserve"> ค่าจ้างประจำ</t>
  </si>
  <si>
    <t xml:space="preserve"> + </t>
  </si>
  <si>
    <t xml:space="preserve"> ค่าตอบแทน</t>
  </si>
  <si>
    <t>- เงินค่าตอบแทนพิเศษสำหรับพนักงาน</t>
  </si>
  <si>
    <t xml:space="preserve">   สถานธนานุบาลที่ได้รับค่าจ้างถึงขั้นสูง</t>
  </si>
  <si>
    <t xml:space="preserve">   ของตำแหน่ง</t>
  </si>
  <si>
    <t xml:space="preserve"> - เงินเพิ่มการครองชีพชั่วคราวของพนักงาน</t>
  </si>
  <si>
    <t xml:space="preserve"> - ค่าเงินรางวัลเจ้าหน้าที่</t>
  </si>
  <si>
    <t xml:space="preserve"> ค่าใช้สอย</t>
  </si>
  <si>
    <t xml:space="preserve"> รายจ่ายเพื่อให้ได้มาซึ่งบริการ</t>
  </si>
  <si>
    <t xml:space="preserve"> </t>
  </si>
  <si>
    <t xml:space="preserve">                 งานกิจการสถานธนานุบาล 1 เทศบาลนครนครสวรรค์ </t>
  </si>
  <si>
    <t xml:space="preserve"> ค่าบำรุงรักษาและซ่อมแซม</t>
  </si>
  <si>
    <t xml:space="preserve"> - ค่าบำรุงรักษาหรือซ่อมแซมทรัพย์สินอื่น </t>
  </si>
  <si>
    <t xml:space="preserve"> รายจ่ายเกี่ยวกับการรับรองและพิธีการ</t>
  </si>
  <si>
    <t xml:space="preserve"> รายจ่ายที่เกี่ยวเนื่องกับการปฏิบัติงาน</t>
  </si>
  <si>
    <t xml:space="preserve"> สถานธนานุบาลที่ไม่เข้าลักษณะรายจ่ายหมวดอื่น ๆ</t>
  </si>
  <si>
    <t xml:space="preserve"> - ค่าใช้จ่ายในการจัดกิจกรรมวันที่ระลึก</t>
  </si>
  <si>
    <t xml:space="preserve">   การก่อตั้งกิจการสถานธนานุบาล</t>
  </si>
  <si>
    <t xml:space="preserve"> ค่าวัสดุ</t>
  </si>
  <si>
    <t xml:space="preserve"> - ค่าวัสดุคอมพิวเตอร์</t>
  </si>
  <si>
    <t xml:space="preserve"> ค่าสาธารณูปโภค</t>
  </si>
  <si>
    <t xml:space="preserve"> - ค่าบริการไปรษณีย์</t>
  </si>
  <si>
    <t xml:space="preserve"> - ค่าบริการทางด้านโทรคมนาคม</t>
  </si>
  <si>
    <t xml:space="preserve"> รายจ่ายอื่น</t>
  </si>
  <si>
    <t>รวมรายจ่ายประจำ</t>
  </si>
  <si>
    <t xml:space="preserve">      แผนงานการพาณิชย์</t>
  </si>
  <si>
    <t>งบประมาณรายจ่ายเพื่อการลงทุน</t>
  </si>
  <si>
    <t xml:space="preserve">             งานกิจการสถานธนานุบาล 1 เทศบาลนครนครสวรรค์ </t>
  </si>
  <si>
    <t xml:space="preserve"> ค่าครุภัณฑ์</t>
  </si>
  <si>
    <t xml:space="preserve"> ครุภัณฑ์สำนักงาน</t>
  </si>
  <si>
    <t xml:space="preserve"> - เครื่องชั่งทองดิจิตอล</t>
  </si>
  <si>
    <t xml:space="preserve"> ครุภัณฑ์การเกษตร</t>
  </si>
  <si>
    <t xml:space="preserve"> - เครื่องปั้มน้ำ</t>
  </si>
  <si>
    <t xml:space="preserve"> ครุภัณฑ์คอมพิวเตอร์</t>
  </si>
  <si>
    <t xml:space="preserve"> - เครื่องคอมพิวเตอร์ สำหรับงานประมวล แบบที่ 1</t>
  </si>
  <si>
    <t xml:space="preserve"> - เครื่องคอมพิวเตอร์ สำหรับงานประมวล แบบที่ 2</t>
  </si>
  <si>
    <t>ครุภัณฑ์ไฟฟ้าและวิทยุ</t>
  </si>
  <si>
    <t xml:space="preserve"> - กล้องโทรทัศน์วงจรปิด</t>
  </si>
  <si>
    <t>รวมงบประมาณรายจ่ายเพื่อการลงทุน</t>
  </si>
  <si>
    <t>เงินจ่ายจากกำไรสุทธิ</t>
  </si>
  <si>
    <t xml:space="preserve">   กำไรสุทธิ ปี 2561</t>
  </si>
  <si>
    <t>=</t>
  </si>
  <si>
    <t>รวมรายจ่ายจากกำไรสุทธิ</t>
  </si>
  <si>
    <t xml:space="preserve"> 1. รายจ่ายงบกลาง</t>
  </si>
  <si>
    <t xml:space="preserve">    ค่าธรรมเนียมดอกเบี้ยธนาคาร</t>
  </si>
  <si>
    <t xml:space="preserve">    เงินสำรองจ่าย</t>
  </si>
  <si>
    <t xml:space="preserve">    รายจ่ายตามข้อผูกพัน</t>
  </si>
  <si>
    <t>รวมรายจ่ายงบกลาง</t>
  </si>
  <si>
    <t xml:space="preserve"> 2. รายจ่ายของหน่วยงาน</t>
  </si>
  <si>
    <t xml:space="preserve">     รายจ่ายประจำ</t>
  </si>
  <si>
    <t xml:space="preserve">     เงินเดือนและค่าจ้างประจำ</t>
  </si>
  <si>
    <t xml:space="preserve">     ค่าตอบแทน ใช้สอยและวัสดุ</t>
  </si>
  <si>
    <t xml:space="preserve">     ค่าสาธารณูปโภค</t>
  </si>
  <si>
    <t xml:space="preserve">     รายจ่ายอื่น</t>
  </si>
  <si>
    <t xml:space="preserve"> รายจ่ายเพื่อการลงทุน</t>
  </si>
  <si>
    <t xml:space="preserve">    ค่าครุภัณฑ์ที่ดินและสิ่งก่อสร้าง</t>
  </si>
  <si>
    <t>รวมรายจ่ายเพื่อการลงทุน</t>
  </si>
  <si>
    <t xml:space="preserve"> 3. รายจ่ายจากกำไรสุทธิ</t>
  </si>
  <si>
    <t>รวมรายจ่ายทั้งสิ้น</t>
  </si>
  <si>
    <t>ประมาณการรายรับ</t>
  </si>
  <si>
    <t>รายได้สูงกว่ารายจ่าย</t>
  </si>
  <si>
    <t xml:space="preserve">      แผนงานงบกลาง</t>
  </si>
  <si>
    <t xml:space="preserve">             งานงบกลาง</t>
  </si>
  <si>
    <t xml:space="preserve"> รายจ่ายงบกลาง</t>
  </si>
  <si>
    <t xml:space="preserve"> 1. ค่าชำระดอกเบี้ยเงินกู้ ก.บ.ท.</t>
  </si>
  <si>
    <t xml:space="preserve"> 2. ค่าธรรมเนียมดอกเบี้ยธนาคาร</t>
  </si>
  <si>
    <t xml:space="preserve"> 3. เงินสำรองจ่าย</t>
  </si>
  <si>
    <t xml:space="preserve"> 4. รายจ่ายตามข้อผูกพัน</t>
  </si>
  <si>
    <t>วัตถุประสงค์</t>
  </si>
  <si>
    <t>รายจ่ายตามแผนงาน</t>
  </si>
  <si>
    <t>แผนงานการพาณิชย์</t>
  </si>
  <si>
    <t>1. เพื่อช่วยเหลือประชาชนที่ยากจนขัดสนเงินทอง เพื่อบรรเทาความเดือดร้อนและแก้ไขเหตุการณ์</t>
  </si>
  <si>
    <t xml:space="preserve">    เฉพาะหน้าไม่ต้องไปกู้ยืมเงินจากแหล่งเงินกู้อื่นที่ต้องเสียดอกเบี้ยสูงกว่า</t>
  </si>
  <si>
    <t>2. เพื่อประโยชน์ในการควบคุมตรวจสอบทรัพย์สิน ที่ได้มาโดยการกระทำความผิดและสามารถติดตาม</t>
  </si>
  <si>
    <t xml:space="preserve">    ผู้กระทำความผิดได้</t>
  </si>
  <si>
    <t>3. เพื่อประโยชน์ในการควบคุมการรับซื้อของโจร</t>
  </si>
  <si>
    <t>4. เพื่อเพิ่มประสิทธิภาพในการบริหารงานบุคคลและการบริหารกิจการสถานธนานุบาลให้มีประสิทธิผล</t>
  </si>
  <si>
    <t xml:space="preserve">    เพิ่มขึ้น</t>
  </si>
  <si>
    <t>งานที่ทำ</t>
  </si>
  <si>
    <t>1. ให้บริการประชาชนโดยการรับจำนำสิ่งของทรัพย์สิน</t>
  </si>
  <si>
    <t>2. ให้บริการจำหน่ายทรัพย์หลุด</t>
  </si>
  <si>
    <t>3. กำกับดูแลการรับเงิน เบิกจ่ายเงิน เก็บรักษาเงิน รักษาทรัพย์รับจำนำ</t>
  </si>
  <si>
    <t>4. จัดทำบัญชี</t>
  </si>
  <si>
    <t>หน่วยงานที่รับผิดชอบ</t>
  </si>
  <si>
    <t xml:space="preserve">1. สถานธนานุบาล 1 เทศบาลนครนครสวรรค์ </t>
  </si>
  <si>
    <t>แผนงานงบกลาง</t>
  </si>
  <si>
    <t>1. เพิ่มประสิทธิผลการบริหาร การชำระหนี้เงินกู้ กองทุนต่าง ๆ และเงินสำรองจ่าย</t>
  </si>
  <si>
    <t xml:space="preserve">2. เพิ่มประสิทธิภาพการชำระหนี้เงินยืม (เงินช่วยเหลือพัฒนาท้องถิ่นกรณีพิเศษ) </t>
  </si>
  <si>
    <t>และค่าธรรมเนียมดอกเบี้ยธนาคาร</t>
  </si>
  <si>
    <t>1. กำกับดูแลการชำระหนี้เงินกู้ดอกเบี้ย ให้เป็นไปตามสัญญากำหนดไว้</t>
  </si>
  <si>
    <t>2. บริหารการใช้เงินสำรองจ่าย</t>
  </si>
  <si>
    <t>3. พิจารณาช่วยเหลืองบทั่วไป</t>
  </si>
  <si>
    <t>4. บริหารการจัดการนำส่งเงินสมทบสวัสดิการพนักงานหลังเกษียณอายุตามข้อผูกพัน</t>
  </si>
  <si>
    <t>รายจ่ายจำแนกตามแผนงาน</t>
  </si>
  <si>
    <t>จ่ายจากรายได้</t>
  </si>
  <si>
    <t>แผนงาน/งาน/โครงการ</t>
  </si>
  <si>
    <t>งบเงินอุดหนุน</t>
  </si>
  <si>
    <t>หมายเหตุ</t>
  </si>
  <si>
    <t>งานสถานธนานุบาล 1</t>
  </si>
  <si>
    <t>รวมทั้งสิ้น</t>
  </si>
  <si>
    <t>จ่ายจากกำไรสุทธิ</t>
  </si>
  <si>
    <t>-</t>
  </si>
  <si>
    <t>ค่าชำระ</t>
  </si>
  <si>
    <t>ค่าธรรมเนียม</t>
  </si>
  <si>
    <t>รายจ่ายตาม</t>
  </si>
  <si>
    <t>เงินสำรอง</t>
  </si>
  <si>
    <t>ดอกเบี้ยเงินกู้</t>
  </si>
  <si>
    <t>ดอกเบี้ยธนาคาร</t>
  </si>
  <si>
    <t>ข้อผูกพัน</t>
  </si>
  <si>
    <t>จ่าย</t>
  </si>
  <si>
    <t>งานงบกลาง</t>
  </si>
  <si>
    <t>งานกิจการสถานธนานุบาล 1</t>
  </si>
  <si>
    <t xml:space="preserve">                  -</t>
  </si>
  <si>
    <t xml:space="preserve">                         -</t>
  </si>
  <si>
    <t xml:space="preserve">       งานงบกลาง</t>
  </si>
  <si>
    <t>ค่าชำระดอกเบี้ยเงินกู้ ก.บ.ท</t>
  </si>
  <si>
    <t>ค่าธรรมเนียมดอกเบี้ยธนาคาร</t>
  </si>
  <si>
    <t>เงินสำรองจ่าย</t>
  </si>
  <si>
    <r>
      <t>ประจำปีงบประมาณ พ.ศ.</t>
    </r>
    <r>
      <rPr>
        <b/>
        <sz val="20"/>
        <color indexed="8"/>
        <rFont val="TH SarabunPSK"/>
        <family val="2"/>
      </rPr>
      <t>2562</t>
    </r>
  </si>
  <si>
    <t xml:space="preserve">สำหรับจ่ายเป็นค่าตรวจสอบบัญชีและรับรองงบการเงินของสถานธนานุบาลในแต่ละปี ให้กับสำนักงานตรวจเงินแผ่นดิน ตามอัตราที่สำนักงานการตรวจเงินแผ่นดินกำหนดให้ตามชั้นของสถานธนานุบาล และถือปฏิบัติตามนัยหนังสือสั่งการของสำนักงาน จ.ส.ท. กรมส่งเสริมการปกครองท้องถิ่น ที่ มท ๐๘๐๑.๕ / ว ๕๒๔ ลงวันที่ ๒๑ มีนาคม ๒๕๕๗ </t>
  </si>
  <si>
    <r>
      <t xml:space="preserve">       ปีงบประมาณ </t>
    </r>
    <r>
      <rPr>
        <b/>
        <sz val="20"/>
        <color indexed="8"/>
        <rFont val="TH SarabunPSK"/>
        <family val="2"/>
      </rPr>
      <t>2561</t>
    </r>
  </si>
  <si>
    <r>
      <t xml:space="preserve">       ปีงบประมาณ </t>
    </r>
    <r>
      <rPr>
        <b/>
        <sz val="20"/>
        <color indexed="8"/>
        <rFont val="TH SarabunPSK"/>
        <family val="2"/>
      </rPr>
      <t>2562</t>
    </r>
  </si>
  <si>
    <r>
      <t xml:space="preserve">ประมาณการรายรับงบประมาณรายจ่ายเฉพาะการสถานธนานุบาล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1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2562</t>
    </r>
  </si>
  <si>
    <r>
      <t xml:space="preserve">ก. </t>
    </r>
    <r>
      <rPr>
        <b/>
        <u/>
        <sz val="16"/>
        <color indexed="8"/>
        <rFont val="TH SarabunPSK"/>
        <family val="2"/>
      </rPr>
      <t>รายได้</t>
    </r>
  </si>
  <si>
    <r>
      <t xml:space="preserve">ข. </t>
    </r>
    <r>
      <rPr>
        <b/>
        <u/>
        <sz val="16"/>
        <color indexed="8"/>
        <rFont val="TH SarabunPSK"/>
        <family val="2"/>
      </rPr>
      <t>เงินได้อื่น</t>
    </r>
  </si>
  <si>
    <r>
      <t xml:space="preserve">บัญชีงบประมาณรายจ่ายเฉพาะการสถานธนานุบาล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1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2562</t>
    </r>
  </si>
  <si>
    <r>
      <t xml:space="preserve">                 งานกิจการสถานธนานุบาล 1 เทศบาลนครนครสวรรค์</t>
    </r>
    <r>
      <rPr>
        <sz val="16"/>
        <color indexed="8"/>
        <rFont val="TH SarabunPSK"/>
        <family val="2"/>
      </rPr>
      <t xml:space="preserve"> </t>
    </r>
  </si>
  <si>
    <r>
      <t xml:space="preserve">บัญชีงบประมาณรายจ่ายเฉพาะการสถานธนานุบาล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1</t>
    </r>
    <r>
      <rPr>
        <b/>
        <i/>
        <sz val="18"/>
        <color indexed="8"/>
        <rFont val="TH SarabunPSK"/>
        <family val="2"/>
      </rPr>
      <t xml:space="preserve"> </t>
    </r>
    <r>
      <rPr>
        <b/>
        <sz val="18"/>
        <color indexed="8"/>
        <rFont val="TH SarabunPSK"/>
        <family val="2"/>
      </rPr>
      <t>ประจำปีงบประมาณ พ.ศ.</t>
    </r>
    <r>
      <rPr>
        <b/>
        <sz val="20"/>
        <color indexed="8"/>
        <rFont val="TH SarabunPSK"/>
        <family val="2"/>
      </rPr>
      <t>2562</t>
    </r>
  </si>
  <si>
    <r>
      <t xml:space="preserve">รายการย่องบประมาณรายจ่ายเฉพาะการสถานธนานุบาล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1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2562</t>
    </r>
  </si>
  <si>
    <r>
      <t xml:space="preserve">รายละเอียดงบประมาณรายจ่ายเฉพาะการสถานธนานุบาล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1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2562</t>
    </r>
  </si>
  <si>
    <r>
      <t>รายละเอียดงบประมาณรายจ่ายประจำปีงบประมาณ พ.ศ.</t>
    </r>
    <r>
      <rPr>
        <b/>
        <sz val="20"/>
        <color indexed="8"/>
        <rFont val="TH SarabunPSK"/>
        <family val="2"/>
      </rPr>
      <t>2562</t>
    </r>
  </si>
  <si>
    <t>สำหรับจ่ายดอกเบี้ยเงินเบิกเกินบัญชีธนาคาร ให้กับธนาคารกรุงไทย จำกัด (มหาชน) สาขานครสวรรค์ ที่กู้เงินเบิกเกินบัญชีธนาคาร(O/D) วงเงินกู้ 50,000,000 บาท  เพื่อใช้เป็นทุนหมุนเวียนในกิจการสถานธนานุบาล เป็นค่าธรรมเนียมดอกเบี้ยธนาคาร งวดประจำปีงบประมาณ พ.ศ.2562 เป็นจำนวน 1,500,000 บาท</t>
  </si>
  <si>
    <t>สำหรับจ่ายเป็นค่าอาหารประจำวันทำการ ประจำปีงบประมาณ พ.ศ.2562 ให้แก่พนักงานสถานธนานุบาลที่มีสิทธิได้รับตามระเบียบฯ ตามหนังสือสั่งการของสำนักงาน จ.ส.ท. ที่ มท ๐๘๐๑.๕/ว ๗๕๘ ลงวันที่ ๓๐ มิถุนายน  ๒๕๔๙</t>
  </si>
  <si>
    <t xml:space="preserve">สำหรับจ่ายเป็นค่าเครื่องเขียนแบบพิมพ์ต่าง ๆ หนังสือพิมพ์รายวัน ค่าวัสดุอุปกรณ์ของเครื่องใช้สำนักงานต่าง ๆ และค่าใช้จ่ายในการเก็บรักษาทรัพย์จำนำ รวมถึงค่าสิ่งของที่ซื้อมาใช้ในการบำรุงรักษาหรือซ่อมแซมทรัพย์สินที่รับจำนำ เป็นต้น </t>
  </si>
  <si>
    <r>
      <t xml:space="preserve">    บำเหน็จรางวัล 20 %</t>
    </r>
    <r>
      <rPr>
        <b/>
        <sz val="16"/>
        <color indexed="8"/>
        <rFont val="TH SarabunPSK"/>
        <family val="2"/>
      </rPr>
      <t xml:space="preserve"> </t>
    </r>
  </si>
  <si>
    <r>
      <t xml:space="preserve">    ทุนดำเนินการ</t>
    </r>
    <r>
      <rPr>
        <i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50 % </t>
    </r>
  </si>
  <si>
    <t>ปี 2560</t>
  </si>
  <si>
    <t>ปี 2561</t>
  </si>
  <si>
    <t>ปี 2562</t>
  </si>
  <si>
    <r>
      <t xml:space="preserve"> - บำเหน็จรางวัล </t>
    </r>
    <r>
      <rPr>
        <b/>
        <sz val="16"/>
        <color indexed="8"/>
        <rFont val="TH SarabunPSK"/>
        <family val="2"/>
      </rPr>
      <t>20 %</t>
    </r>
    <r>
      <rPr>
        <sz val="16"/>
        <color indexed="8"/>
        <rFont val="TH SarabunPSK"/>
        <family val="2"/>
      </rPr>
      <t xml:space="preserve"> </t>
    </r>
  </si>
  <si>
    <r>
      <t xml:space="preserve"> - ทำนุบำรุงท้องถิ่น </t>
    </r>
    <r>
      <rPr>
        <b/>
        <sz val="16"/>
        <color indexed="8"/>
        <rFont val="TH SarabunPSK"/>
        <family val="2"/>
      </rPr>
      <t>30 %</t>
    </r>
    <r>
      <rPr>
        <sz val="16"/>
        <color indexed="8"/>
        <rFont val="TH SarabunPSK"/>
        <family val="2"/>
      </rPr>
      <t xml:space="preserve"> </t>
    </r>
  </si>
  <si>
    <r>
      <t xml:space="preserve"> - ทุนดำเนินการ </t>
    </r>
    <r>
      <rPr>
        <b/>
        <sz val="16"/>
        <color indexed="8"/>
        <rFont val="TH SarabunPSK"/>
        <family val="2"/>
      </rPr>
      <t>50 %</t>
    </r>
  </si>
  <si>
    <t xml:space="preserve">    ค่าชำระดอกเบี้ยเงินกู้ ก.บ.ท.</t>
  </si>
  <si>
    <t>งบเฉพาะการช่วยเหลือ</t>
  </si>
  <si>
    <t>งบทั่วไป</t>
  </si>
  <si>
    <t xml:space="preserve">     ก. จ่ายจากรายได้</t>
  </si>
  <si>
    <t xml:space="preserve">     ข. จ่ายจากกำไรสุทธิ</t>
  </si>
  <si>
    <t>สำหรับจ่ายเป็นค่าจ้างเหมาแรงงานให้กับบุคคลภายนอก ในการรับจ้างทำงานและรับจ้างทำของที่สถานธนานุบาลหรือที่เกี่ยวกับงานสถานธนานุบาลในกรณีสถานธนานุบาลดำเนินการอย่างใดอย่างหนึ่งเอง ในงวดปีงบประมาณ พ.ศ.2562</t>
  </si>
  <si>
    <t>สำหรับจ่ายเป็นค่าใช้จ่ายที่เกิดจากการใช้ตั๋วเงิน ค่าอากรเพื่อใช้เช็คกรณีเบิกเงินเกินบัญชีจากธนาคาร หรือจากสถาบันการเงิน ค่าอากรในการจัดทำสัญญากู้เงินเบิกเกินบัญชีกับธนาคาร และค่าอากรในการจัดทำสัญญาจ้างหรือ   สัญญาซื้อขายในงานสถานธนานุบาล รวมถึงค่าใช้จ่ายหรือค่าธรรมเนียมต่างๆ ที่เกิดขึ้นในการใช้ธุรกรรมทางการเงินกับธนาคารหรือสถาบันการเงิน ในงวดปีงบประมาณ พ.ศ.2562</t>
  </si>
  <si>
    <t>สำหรับจ่ายเป็นเงินสมทบทุนดำเนินการของสถานธนานุบาล ถือปฏิบัติตามระเบียบสำนักงาน จ.ส.ท. ว่าด้วยการจัดสรรเงินกำไรสุทธิของสถานธนานุบาลขององค์กรปกครองส่วนท้องถิ่น พ.ศ.2557 โดยบันทึกบัญชีรับ-จ่าย ตามหลักการบัญชีของสถานธนานุบาล คำนวณตั้งจ่ายไว้ 50% จากประมาณการยอดเงินกำไรสุทธิประจำปีงบประมาณ 2561 ที่คาดว่าจะได้รับ</t>
  </si>
  <si>
    <t>สำหรับจ่ายเป็นเงินอุดหนุนให้เทศบาลเพื่อทำนุบำรุงท้องถิ่น ถือปฏิบัติตามระเบียบสำนักงาน จ.ส.ท.ว่าด้วยการจัดสรรเงินกำไรสุทธิของสถานธนานุบาลขององค์กรปกครองท้องถิ่น พ.ศ.2557 ให้แก่เทศบาลนครนครสวรรค์ คำนวณตั้งจ่ายไว้ 30% จากประมาณการยอดเงินกำไรสุทธิประจำปีงบประมาณ 2561 ที่คาดว่าจะได้รับ</t>
  </si>
  <si>
    <t>สำหรับจ่ายเป็นเงินรางวัลประจำปี และหรือเงินโบนัสที่จ่ายเป็นประโยชน์ตอบแทน ให้แก่กรรมการ ที่ปรึกษา เจ้าหน้าที่ ลูกจ้างสำนักงาน จ.ส.ท.พนักงานสถานธนานุบาล รวมทั้งผู้ที่ช่วยเหลือกิจการสถานธนานุบาลและผู้เกี่ยวข้องกับการปฏิบัติงานสถานธนานุบาล ถือปฏิบัติตามหนังสือสำนักงาน จ.ส.ท.ที่ มท ๐๘๐๑.๕/ว ๑๕๑.๑ ลงวันที่ ๓๐ มกราคม ๒๕๕๗ และที่ มท ๐๘๐๑.๕/ว ๓๒๙ ลงวันที่ ๒๘ กุมภาพันธ์ ๒๕๕๗ คำนวนตั้งจ่ายไว้ 20% จากประมาณการยอดเงิน กำไรสุทฺธิประจำปีงบประมาณ 2561 ที่คาดว่าจะได้รับ</t>
  </si>
  <si>
    <t>- 436 -</t>
  </si>
  <si>
    <t>- 440 -</t>
  </si>
  <si>
    <t>- 442 -</t>
  </si>
  <si>
    <t>- 444 -</t>
  </si>
  <si>
    <t>- 446 -</t>
  </si>
  <si>
    <t>- 448 -</t>
  </si>
  <si>
    <t>- 450  -</t>
  </si>
  <si>
    <t>- 437 -</t>
  </si>
  <si>
    <t>- 439 -</t>
  </si>
  <si>
    <t>- 441 -</t>
  </si>
  <si>
    <t>-443 -</t>
  </si>
  <si>
    <t>- 445 -</t>
  </si>
  <si>
    <t>- 447 -</t>
  </si>
  <si>
    <t>- 449 -</t>
  </si>
  <si>
    <t>- 451 -</t>
  </si>
  <si>
    <t xml:space="preserve"> - เครื่องปั๊มน้ำอัตโนมัติ</t>
  </si>
  <si>
    <t>เพื่อจ่ายเป็นค่าจัดซื้อเครื่องปั๊มน้ำอัตโนมัติ (แบบปั๊มน้ำสำหรับบ้าน) จำนวน 1 เครื่อง สำหรับใช้ในงานกิจการสถานธนานุบาล 1 โดยมีคุณลักษณะ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</si>
</sst>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#,##0;#,##0"/>
    <numFmt numFmtId="166" formatCode="&quot; &quot;* #,##0.00&quot; &quot;;&quot;-&quot;* #,##0.00&quot; &quot;;&quot; &quot;* &quot;-&quot;??&quot; &quot;"/>
    <numFmt numFmtId="167" formatCode="_-* #,##0_-;\-* #,##0_-;_-* &quot;-&quot;??_-;_-@_-"/>
  </numFmts>
  <fonts count="15" x14ac:knownFonts="1">
    <font>
      <sz val="14"/>
      <color indexed="8"/>
      <name val="Cordia New"/>
    </font>
    <font>
      <b/>
      <sz val="18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9"/>
      <color indexed="8"/>
      <name val="TH SarabunPSK"/>
      <family val="2"/>
    </font>
    <font>
      <b/>
      <u/>
      <sz val="16"/>
      <color indexed="8"/>
      <name val="TH SarabunPSK"/>
      <family val="2"/>
    </font>
    <font>
      <sz val="16"/>
      <color indexed="14"/>
      <name val="TH SarabunPSK"/>
      <family val="2"/>
    </font>
    <font>
      <i/>
      <sz val="16"/>
      <color indexed="8"/>
      <name val="TH SarabunPSK"/>
      <family val="2"/>
    </font>
    <font>
      <b/>
      <sz val="16"/>
      <color indexed="14"/>
      <name val="TH SarabunPSK"/>
      <family val="2"/>
    </font>
    <font>
      <b/>
      <i/>
      <sz val="18"/>
      <color indexed="8"/>
      <name val="TH SarabunPSK"/>
      <family val="2"/>
    </font>
    <font>
      <b/>
      <sz val="14"/>
      <color indexed="8"/>
      <name val="TH SarabunPSK"/>
      <family val="2"/>
    </font>
    <font>
      <sz val="18"/>
      <color indexed="8"/>
      <name val="TH SarabunPSK"/>
      <family val="2"/>
    </font>
    <font>
      <sz val="14"/>
      <color indexed="8"/>
      <name val="Cordia New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143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3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3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/>
      <diagonal/>
    </border>
    <border>
      <left style="thin">
        <color indexed="13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13"/>
      </right>
      <top/>
      <bottom/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13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13"/>
      </bottom>
      <diagonal/>
    </border>
    <border>
      <left/>
      <right style="thin">
        <color indexed="1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3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13"/>
      </bottom>
      <diagonal/>
    </border>
    <border>
      <left/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13"/>
      </bottom>
      <diagonal/>
    </border>
    <border>
      <left style="thin">
        <color indexed="8"/>
      </left>
      <right/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13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auto="1"/>
      </bottom>
      <diagonal/>
    </border>
    <border>
      <left style="thin">
        <color indexed="8"/>
      </left>
      <right/>
      <top style="hair">
        <color indexed="8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/>
      <bottom style="hair">
        <color indexed="13"/>
      </bottom>
      <diagonal/>
    </border>
    <border>
      <left style="thin">
        <color indexed="64"/>
      </left>
      <right style="thin">
        <color indexed="8"/>
      </right>
      <top style="hair">
        <color indexed="13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3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13"/>
      </bottom>
      <diagonal/>
    </border>
    <border>
      <left style="thin">
        <color indexed="8"/>
      </left>
      <right/>
      <top style="thin">
        <color indexed="13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13"/>
      </bottom>
      <diagonal/>
    </border>
    <border>
      <left style="thin">
        <color indexed="8"/>
      </left>
      <right/>
      <top style="hair">
        <color indexed="13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13"/>
      </right>
      <top style="thin">
        <color indexed="6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8"/>
      </left>
      <right/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3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4" fillId="0" borderId="0" applyFont="0" applyFill="0" applyBorder="0" applyAlignment="0" applyProtection="0"/>
  </cellStyleXfs>
  <cellXfs count="493">
    <xf numFmtId="0" fontId="0" fillId="0" borderId="0" xfId="0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5" fillId="0" borderId="0" xfId="0" applyNumberFormat="1" applyFont="1" applyAlignment="1"/>
    <xf numFmtId="0" fontId="5" fillId="0" borderId="0" xfId="0" applyFont="1" applyAlignment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4" fillId="2" borderId="0" xfId="0" applyFont="1" applyFill="1" applyBorder="1" applyAlignment="1"/>
    <xf numFmtId="3" fontId="4" fillId="2" borderId="0" xfId="0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/>
    <xf numFmtId="3" fontId="5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6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3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Border="1" applyAlignment="1"/>
    <xf numFmtId="0" fontId="5" fillId="0" borderId="0" xfId="0" applyFont="1" applyBorder="1" applyAlignment="1"/>
    <xf numFmtId="164" fontId="5" fillId="2" borderId="0" xfId="0" applyNumberFormat="1" applyFont="1" applyFill="1" applyBorder="1" applyAlignment="1"/>
    <xf numFmtId="4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9" fontId="8" fillId="2" borderId="11" xfId="0" applyNumberFormat="1" applyFont="1" applyFill="1" applyBorder="1" applyAlignment="1">
      <alignment horizontal="center"/>
    </xf>
    <xf numFmtId="165" fontId="2" fillId="2" borderId="11" xfId="0" applyNumberFormat="1" applyFont="1" applyFill="1" applyBorder="1" applyAlignment="1"/>
    <xf numFmtId="4" fontId="2" fillId="2" borderId="11" xfId="0" applyNumberFormat="1" applyFont="1" applyFill="1" applyBorder="1" applyAlignment="1"/>
    <xf numFmtId="3" fontId="2" fillId="2" borderId="11" xfId="0" applyNumberFormat="1" applyFont="1" applyFill="1" applyBorder="1" applyAlignment="1"/>
    <xf numFmtId="49" fontId="5" fillId="2" borderId="11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/>
    <xf numFmtId="0" fontId="8" fillId="2" borderId="11" xfId="0" applyFont="1" applyFill="1" applyBorder="1" applyAlignment="1">
      <alignment horizontal="center"/>
    </xf>
    <xf numFmtId="0" fontId="2" fillId="2" borderId="11" xfId="0" applyFont="1" applyFill="1" applyBorder="1" applyAlignment="1"/>
    <xf numFmtId="4" fontId="4" fillId="2" borderId="11" xfId="0" applyNumberFormat="1" applyFont="1" applyFill="1" applyBorder="1" applyAlignment="1"/>
    <xf numFmtId="3" fontId="4" fillId="2" borderId="11" xfId="0" applyNumberFormat="1" applyFont="1" applyFill="1" applyBorder="1" applyAlignment="1"/>
    <xf numFmtId="0" fontId="8" fillId="2" borderId="11" xfId="0" applyFont="1" applyFill="1" applyBorder="1" applyAlignment="1"/>
    <xf numFmtId="0" fontId="5" fillId="2" borderId="11" xfId="0" applyFont="1" applyFill="1" applyBorder="1" applyAlignment="1">
      <alignment horizontal="center"/>
    </xf>
    <xf numFmtId="0" fontId="2" fillId="2" borderId="12" xfId="0" applyFont="1" applyFill="1" applyBorder="1" applyAlignment="1"/>
    <xf numFmtId="4" fontId="4" fillId="2" borderId="13" xfId="0" applyNumberFormat="1" applyFont="1" applyFill="1" applyBorder="1" applyAlignment="1"/>
    <xf numFmtId="3" fontId="4" fillId="2" borderId="13" xfId="0" applyNumberFormat="1" applyFont="1" applyFill="1" applyBorder="1" applyAlignment="1"/>
    <xf numFmtId="49" fontId="10" fillId="2" borderId="13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5" fontId="4" fillId="2" borderId="11" xfId="0" applyNumberFormat="1" applyFont="1" applyFill="1" applyBorder="1" applyAlignment="1"/>
    <xf numFmtId="0" fontId="4" fillId="2" borderId="11" xfId="0" applyFont="1" applyFill="1" applyBorder="1" applyAlignment="1"/>
    <xf numFmtId="0" fontId="10" fillId="2" borderId="11" xfId="0" applyFont="1" applyFill="1" applyBorder="1" applyAlignment="1">
      <alignment horizontal="center"/>
    </xf>
    <xf numFmtId="49" fontId="8" fillId="2" borderId="11" xfId="0" applyNumberFormat="1" applyFont="1" applyFill="1" applyBorder="1" applyAlignment="1"/>
    <xf numFmtId="2" fontId="4" fillId="2" borderId="11" xfId="0" applyNumberFormat="1" applyFont="1" applyFill="1" applyBorder="1" applyAlignment="1"/>
    <xf numFmtId="164" fontId="4" fillId="2" borderId="11" xfId="0" applyNumberFormat="1" applyFont="1" applyFill="1" applyBorder="1" applyAlignment="1"/>
    <xf numFmtId="165" fontId="5" fillId="2" borderId="11" xfId="0" applyNumberFormat="1" applyFont="1" applyFill="1" applyBorder="1" applyAlignment="1"/>
    <xf numFmtId="166" fontId="4" fillId="2" borderId="11" xfId="0" applyNumberFormat="1" applyFont="1" applyFill="1" applyBorder="1" applyAlignment="1"/>
    <xf numFmtId="164" fontId="2" fillId="2" borderId="12" xfId="0" applyNumberFormat="1" applyFont="1" applyFill="1" applyBorder="1" applyAlignment="1"/>
    <xf numFmtId="0" fontId="5" fillId="2" borderId="12" xfId="0" applyFont="1" applyFill="1" applyBorder="1" applyAlignment="1">
      <alignment horizontal="center"/>
    </xf>
    <xf numFmtId="165" fontId="2" fillId="2" borderId="12" xfId="0" applyNumberFormat="1" applyFont="1" applyFill="1" applyBorder="1" applyAlignment="1"/>
    <xf numFmtId="49" fontId="4" fillId="2" borderId="13" xfId="0" applyNumberFormat="1" applyFont="1" applyFill="1" applyBorder="1" applyAlignment="1">
      <alignment horizontal="center"/>
    </xf>
    <xf numFmtId="166" fontId="4" fillId="2" borderId="11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10" fillId="2" borderId="11" xfId="0" applyNumberFormat="1" applyFont="1" applyFill="1" applyBorder="1" applyAlignment="1"/>
    <xf numFmtId="164" fontId="8" fillId="2" borderId="11" xfId="0" applyNumberFormat="1" applyFont="1" applyFill="1" applyBorder="1" applyAlignment="1"/>
    <xf numFmtId="49" fontId="10" fillId="2" borderId="11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/>
    <xf numFmtId="0" fontId="4" fillId="2" borderId="10" xfId="0" applyFont="1" applyFill="1" applyBorder="1" applyAlignment="1"/>
    <xf numFmtId="165" fontId="4" fillId="2" borderId="10" xfId="0" applyNumberFormat="1" applyFont="1" applyFill="1" applyBorder="1" applyAlignment="1"/>
    <xf numFmtId="3" fontId="2" fillId="2" borderId="12" xfId="0" applyNumberFormat="1" applyFont="1" applyFill="1" applyBorder="1" applyAlignment="1"/>
    <xf numFmtId="49" fontId="8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49" fontId="4" fillId="2" borderId="10" xfId="0" applyNumberFormat="1" applyFont="1" applyFill="1" applyBorder="1" applyAlignment="1"/>
    <xf numFmtId="166" fontId="5" fillId="2" borderId="12" xfId="0" applyNumberFormat="1" applyFont="1" applyFill="1" applyBorder="1" applyAlignment="1">
      <alignment horizontal="right"/>
    </xf>
    <xf numFmtId="164" fontId="5" fillId="2" borderId="12" xfId="0" applyNumberFormat="1" applyFont="1" applyFill="1" applyBorder="1" applyAlignment="1">
      <alignment horizontal="right"/>
    </xf>
    <xf numFmtId="49" fontId="5" fillId="2" borderId="12" xfId="0" applyNumberFormat="1" applyFont="1" applyFill="1" applyBorder="1" applyAlignment="1">
      <alignment horizontal="center"/>
    </xf>
    <xf numFmtId="166" fontId="4" fillId="2" borderId="13" xfId="0" applyNumberFormat="1" applyFont="1" applyFill="1" applyBorder="1" applyAlignment="1"/>
    <xf numFmtId="164" fontId="4" fillId="2" borderId="13" xfId="0" applyNumberFormat="1" applyFont="1" applyFill="1" applyBorder="1" applyAlignment="1"/>
    <xf numFmtId="164" fontId="4" fillId="2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horizontal="center"/>
    </xf>
    <xf numFmtId="4" fontId="5" fillId="2" borderId="11" xfId="0" applyNumberFormat="1" applyFont="1" applyFill="1" applyBorder="1" applyAlignment="1"/>
    <xf numFmtId="3" fontId="5" fillId="2" borderId="11" xfId="0" applyNumberFormat="1" applyFont="1" applyFill="1" applyBorder="1" applyAlignment="1"/>
    <xf numFmtId="49" fontId="5" fillId="2" borderId="11" xfId="0" applyNumberFormat="1" applyFont="1" applyFill="1" applyBorder="1" applyAlignment="1"/>
    <xf numFmtId="49" fontId="5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14" xfId="0" applyFont="1" applyFill="1" applyBorder="1" applyAlignment="1"/>
    <xf numFmtId="49" fontId="4" fillId="2" borderId="15" xfId="0" applyNumberFormat="1" applyFont="1" applyFill="1" applyBorder="1" applyAlignment="1"/>
    <xf numFmtId="0" fontId="2" fillId="2" borderId="16" xfId="0" applyFont="1" applyFill="1" applyBorder="1" applyAlignment="1"/>
    <xf numFmtId="49" fontId="4" fillId="2" borderId="16" xfId="0" applyNumberFormat="1" applyFont="1" applyFill="1" applyBorder="1" applyAlignment="1"/>
    <xf numFmtId="0" fontId="2" fillId="2" borderId="18" xfId="0" applyFont="1" applyFill="1" applyBorder="1" applyAlignment="1"/>
    <xf numFmtId="0" fontId="2" fillId="2" borderId="21" xfId="0" applyFont="1" applyFill="1" applyBorder="1" applyAlignment="1"/>
    <xf numFmtId="0" fontId="2" fillId="2" borderId="24" xfId="0" applyFont="1" applyFill="1" applyBorder="1" applyAlignment="1"/>
    <xf numFmtId="49" fontId="4" fillId="2" borderId="14" xfId="0" applyNumberFormat="1" applyFont="1" applyFill="1" applyBorder="1" applyAlignment="1"/>
    <xf numFmtId="0" fontId="2" fillId="2" borderId="20" xfId="0" applyFont="1" applyFill="1" applyBorder="1" applyAlignment="1"/>
    <xf numFmtId="0" fontId="4" fillId="2" borderId="16" xfId="0" applyFont="1" applyFill="1" applyBorder="1" applyAlignment="1"/>
    <xf numFmtId="0" fontId="2" fillId="2" borderId="17" xfId="0" applyFont="1" applyFill="1" applyBorder="1" applyAlignment="1"/>
    <xf numFmtId="0" fontId="4" fillId="2" borderId="15" xfId="0" applyFont="1" applyFill="1" applyBorder="1" applyAlignment="1"/>
    <xf numFmtId="0" fontId="5" fillId="2" borderId="16" xfId="0" applyFont="1" applyFill="1" applyBorder="1" applyAlignment="1">
      <alignment horizontal="center"/>
    </xf>
    <xf numFmtId="166" fontId="2" fillId="2" borderId="27" xfId="0" applyNumberFormat="1" applyFont="1" applyFill="1" applyBorder="1" applyAlignment="1"/>
    <xf numFmtId="164" fontId="2" fillId="2" borderId="27" xfId="0" applyNumberFormat="1" applyFont="1" applyFill="1" applyBorder="1" applyAlignment="1"/>
    <xf numFmtId="0" fontId="5" fillId="2" borderId="27" xfId="0" applyFont="1" applyFill="1" applyBorder="1" applyAlignment="1">
      <alignment horizontal="center"/>
    </xf>
    <xf numFmtId="165" fontId="2" fillId="2" borderId="27" xfId="0" applyNumberFormat="1" applyFont="1" applyFill="1" applyBorder="1" applyAlignment="1"/>
    <xf numFmtId="49" fontId="4" fillId="2" borderId="34" xfId="0" applyNumberFormat="1" applyFont="1" applyFill="1" applyBorder="1" applyAlignment="1"/>
    <xf numFmtId="166" fontId="4" fillId="2" borderId="26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49" fontId="4" fillId="2" borderId="26" xfId="0" applyNumberFormat="1" applyFont="1" applyFill="1" applyBorder="1" applyAlignment="1">
      <alignment horizontal="center"/>
    </xf>
    <xf numFmtId="49" fontId="4" fillId="2" borderId="34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/>
    <xf numFmtId="166" fontId="5" fillId="2" borderId="0" xfId="0" applyNumberFormat="1" applyFont="1" applyFill="1" applyBorder="1" applyAlignment="1"/>
    <xf numFmtId="0" fontId="2" fillId="2" borderId="19" xfId="0" applyFont="1" applyFill="1" applyBorder="1" applyAlignment="1"/>
    <xf numFmtId="0" fontId="4" fillId="2" borderId="19" xfId="0" applyFont="1" applyFill="1" applyBorder="1" applyAlignment="1"/>
    <xf numFmtId="49" fontId="5" fillId="2" borderId="22" xfId="0" applyNumberFormat="1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/>
    <xf numFmtId="164" fontId="5" fillId="2" borderId="22" xfId="0" applyNumberFormat="1" applyFont="1" applyFill="1" applyBorder="1" applyAlignment="1">
      <alignment horizontal="center"/>
    </xf>
    <xf numFmtId="3" fontId="4" fillId="2" borderId="22" xfId="0" applyNumberFormat="1" applyFont="1" applyFill="1" applyBorder="1" applyAlignment="1"/>
    <xf numFmtId="0" fontId="2" fillId="2" borderId="22" xfId="0" applyFont="1" applyFill="1" applyBorder="1" applyAlignment="1"/>
    <xf numFmtId="0" fontId="2" fillId="2" borderId="25" xfId="0" applyFont="1" applyFill="1" applyBorder="1" applyAlignment="1"/>
    <xf numFmtId="0" fontId="2" fillId="2" borderId="52" xfId="0" applyFont="1" applyFill="1" applyBorder="1" applyAlignment="1"/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3" fontId="4" fillId="2" borderId="28" xfId="0" applyNumberFormat="1" applyFont="1" applyFill="1" applyBorder="1" applyAlignment="1">
      <alignment horizontal="right"/>
    </xf>
    <xf numFmtId="49" fontId="4" fillId="2" borderId="25" xfId="0" applyNumberFormat="1" applyFont="1" applyFill="1" applyBorder="1" applyAlignment="1">
      <alignment horizontal="center"/>
    </xf>
    <xf numFmtId="3" fontId="5" fillId="2" borderId="53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center"/>
    </xf>
    <xf numFmtId="3" fontId="2" fillId="2" borderId="53" xfId="0" applyNumberFormat="1" applyFont="1" applyFill="1" applyBorder="1" applyAlignment="1"/>
    <xf numFmtId="3" fontId="2" fillId="2" borderId="21" xfId="0" applyNumberFormat="1" applyFont="1" applyFill="1" applyBorder="1" applyAlignment="1"/>
    <xf numFmtId="166" fontId="5" fillId="2" borderId="22" xfId="0" applyNumberFormat="1" applyFont="1" applyFill="1" applyBorder="1" applyAlignment="1">
      <alignment horizontal="center"/>
    </xf>
    <xf numFmtId="0" fontId="4" fillId="2" borderId="27" xfId="0" applyFont="1" applyFill="1" applyBorder="1" applyAlignment="1"/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2" fillId="2" borderId="16" xfId="0" applyFont="1" applyFill="1" applyBorder="1" applyAlignment="1"/>
    <xf numFmtId="49" fontId="4" fillId="2" borderId="27" xfId="0" applyNumberFormat="1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3" fillId="2" borderId="0" xfId="0" applyFont="1" applyFill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0" fontId="13" fillId="0" borderId="0" xfId="0" applyNumberFormat="1" applyFont="1" applyBorder="1" applyAlignment="1"/>
    <xf numFmtId="0" fontId="13" fillId="0" borderId="0" xfId="0" applyFont="1" applyBorder="1" applyAlignment="1"/>
    <xf numFmtId="0" fontId="1" fillId="0" borderId="0" xfId="0" applyNumberFormat="1" applyFont="1" applyBorder="1" applyAlignment="1"/>
    <xf numFmtId="0" fontId="1" fillId="0" borderId="0" xfId="0" applyFont="1" applyBorder="1" applyAlignment="1"/>
    <xf numFmtId="0" fontId="4" fillId="0" borderId="0" xfId="0" applyNumberFormat="1" applyFont="1" applyBorder="1" applyAlignment="1"/>
    <xf numFmtId="0" fontId="4" fillId="0" borderId="0" xfId="0" applyFont="1" applyBorder="1" applyAlignment="1"/>
    <xf numFmtId="164" fontId="5" fillId="2" borderId="11" xfId="0" applyNumberFormat="1" applyFont="1" applyFill="1" applyBorder="1" applyAlignment="1"/>
    <xf numFmtId="0" fontId="5" fillId="2" borderId="16" xfId="0" applyFont="1" applyFill="1" applyBorder="1" applyAlignment="1"/>
    <xf numFmtId="0" fontId="5" fillId="2" borderId="11" xfId="0" applyFont="1" applyFill="1" applyBorder="1" applyAlignment="1"/>
    <xf numFmtId="0" fontId="5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16" xfId="0" applyFont="1" applyFill="1" applyBorder="1" applyAlignment="1"/>
    <xf numFmtId="4" fontId="4" fillId="2" borderId="27" xfId="0" applyNumberFormat="1" applyFont="1" applyFill="1" applyBorder="1" applyAlignment="1"/>
    <xf numFmtId="3" fontId="4" fillId="2" borderId="27" xfId="0" applyNumberFormat="1" applyFont="1" applyFill="1" applyBorder="1" applyAlignment="1"/>
    <xf numFmtId="49" fontId="10" fillId="2" borderId="27" xfId="0" applyNumberFormat="1" applyFont="1" applyFill="1" applyBorder="1" applyAlignment="1">
      <alignment horizontal="center"/>
    </xf>
    <xf numFmtId="165" fontId="4" fillId="2" borderId="27" xfId="0" applyNumberFormat="1" applyFont="1" applyFill="1" applyBorder="1" applyAlignment="1"/>
    <xf numFmtId="0" fontId="12" fillId="0" borderId="0" xfId="0" applyNumberFormat="1" applyFont="1" applyAlignment="1"/>
    <xf numFmtId="0" fontId="12" fillId="0" borderId="0" xfId="0" applyFont="1" applyAlignment="1"/>
    <xf numFmtId="166" fontId="5" fillId="2" borderId="11" xfId="0" applyNumberFormat="1" applyFont="1" applyFill="1" applyBorder="1" applyAlignment="1"/>
    <xf numFmtId="3" fontId="5" fillId="2" borderId="16" xfId="0" applyNumberFormat="1" applyFont="1" applyFill="1" applyBorder="1" applyAlignment="1"/>
    <xf numFmtId="3" fontId="5" fillId="2" borderId="32" xfId="0" applyNumberFormat="1" applyFont="1" applyFill="1" applyBorder="1" applyAlignment="1"/>
    <xf numFmtId="0" fontId="12" fillId="2" borderId="18" xfId="0" applyFont="1" applyFill="1" applyBorder="1" applyAlignment="1"/>
    <xf numFmtId="49" fontId="4" fillId="2" borderId="19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/>
    </xf>
    <xf numFmtId="0" fontId="12" fillId="2" borderId="21" xfId="0" applyFont="1" applyFill="1" applyBorder="1" applyAlignment="1"/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/>
    </xf>
    <xf numFmtId="0" fontId="12" fillId="2" borderId="24" xfId="0" applyFont="1" applyFill="1" applyBorder="1" applyAlignment="1"/>
    <xf numFmtId="0" fontId="12" fillId="2" borderId="25" xfId="0" applyFont="1" applyFill="1" applyBorder="1" applyAlignment="1">
      <alignment horizontal="center" vertical="center"/>
    </xf>
    <xf numFmtId="0" fontId="12" fillId="2" borderId="36" xfId="0" applyFont="1" applyFill="1" applyBorder="1" applyAlignment="1"/>
    <xf numFmtId="0" fontId="12" fillId="2" borderId="37" xfId="0" applyFont="1" applyFill="1" applyBorder="1" applyAlignment="1">
      <alignment horizontal="center" vertical="center"/>
    </xf>
    <xf numFmtId="49" fontId="4" fillId="2" borderId="37" xfId="0" applyNumberFormat="1" applyFont="1" applyFill="1" applyBorder="1" applyAlignment="1">
      <alignment horizontal="center"/>
    </xf>
    <xf numFmtId="0" fontId="5" fillId="2" borderId="34" xfId="0" applyFont="1" applyFill="1" applyBorder="1" applyAlignment="1"/>
    <xf numFmtId="4" fontId="5" fillId="2" borderId="26" xfId="0" applyNumberFormat="1" applyFont="1" applyFill="1" applyBorder="1" applyAlignment="1"/>
    <xf numFmtId="3" fontId="5" fillId="2" borderId="26" xfId="0" applyNumberFormat="1" applyFont="1" applyFill="1" applyBorder="1" applyAlignment="1"/>
    <xf numFmtId="0" fontId="5" fillId="2" borderId="26" xfId="0" applyFont="1" applyFill="1" applyBorder="1" applyAlignment="1"/>
    <xf numFmtId="165" fontId="5" fillId="2" borderId="26" xfId="0" applyNumberFormat="1" applyFont="1" applyFill="1" applyBorder="1" applyAlignment="1"/>
    <xf numFmtId="4" fontId="4" fillId="2" borderId="0" xfId="0" applyNumberFormat="1" applyFont="1" applyFill="1" applyBorder="1" applyAlignment="1"/>
    <xf numFmtId="49" fontId="10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/>
    <xf numFmtId="49" fontId="10" fillId="2" borderId="55" xfId="0" applyNumberFormat="1" applyFont="1" applyFill="1" applyBorder="1" applyAlignment="1">
      <alignment horizontal="center"/>
    </xf>
    <xf numFmtId="165" fontId="4" fillId="2" borderId="55" xfId="0" applyNumberFormat="1" applyFont="1" applyFill="1" applyBorder="1" applyAlignment="1"/>
    <xf numFmtId="3" fontId="4" fillId="2" borderId="56" xfId="0" applyNumberFormat="1" applyFont="1" applyFill="1" applyBorder="1" applyAlignment="1"/>
    <xf numFmtId="0" fontId="4" fillId="2" borderId="56" xfId="0" applyFont="1" applyFill="1" applyBorder="1" applyAlignment="1">
      <alignment horizontal="center"/>
    </xf>
    <xf numFmtId="165" fontId="4" fillId="2" borderId="56" xfId="0" applyNumberFormat="1" applyFont="1" applyFill="1" applyBorder="1" applyAlignment="1"/>
    <xf numFmtId="164" fontId="5" fillId="2" borderId="57" xfId="0" applyNumberFormat="1" applyFont="1" applyFill="1" applyBorder="1" applyAlignment="1"/>
    <xf numFmtId="0" fontId="5" fillId="2" borderId="57" xfId="0" applyFont="1" applyFill="1" applyBorder="1" applyAlignment="1">
      <alignment horizontal="center"/>
    </xf>
    <xf numFmtId="165" fontId="5" fillId="2" borderId="57" xfId="0" applyNumberFormat="1" applyFont="1" applyFill="1" applyBorder="1" applyAlignment="1"/>
    <xf numFmtId="0" fontId="12" fillId="2" borderId="44" xfId="0" applyFont="1" applyFill="1" applyBorder="1" applyAlignment="1"/>
    <xf numFmtId="49" fontId="4" fillId="2" borderId="40" xfId="0" applyNumberFormat="1" applyFont="1" applyFill="1" applyBorder="1" applyAlignment="1">
      <alignment horizontal="center" vertical="center"/>
    </xf>
    <xf numFmtId="0" fontId="12" fillId="2" borderId="45" xfId="0" applyFont="1" applyFill="1" applyBorder="1" applyAlignment="1"/>
    <xf numFmtId="49" fontId="4" fillId="2" borderId="41" xfId="0" applyNumberFormat="1" applyFont="1" applyFill="1" applyBorder="1" applyAlignment="1">
      <alignment horizontal="center" vertical="center"/>
    </xf>
    <xf numFmtId="0" fontId="12" fillId="2" borderId="46" xfId="0" applyFont="1" applyFill="1" applyBorder="1" applyAlignment="1"/>
    <xf numFmtId="0" fontId="12" fillId="2" borderId="42" xfId="0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0" fontId="2" fillId="2" borderId="58" xfId="0" applyFont="1" applyFill="1" applyBorder="1" applyAlignment="1"/>
    <xf numFmtId="166" fontId="5" fillId="2" borderId="12" xfId="0" applyNumberFormat="1" applyFont="1" applyFill="1" applyBorder="1" applyAlignment="1"/>
    <xf numFmtId="3" fontId="5" fillId="2" borderId="12" xfId="0" applyNumberFormat="1" applyFont="1" applyFill="1" applyBorder="1" applyAlignment="1"/>
    <xf numFmtId="165" fontId="5" fillId="2" borderId="12" xfId="0" applyNumberFormat="1" applyFont="1" applyFill="1" applyBorder="1" applyAlignment="1"/>
    <xf numFmtId="166" fontId="5" fillId="2" borderId="16" xfId="0" applyNumberFormat="1" applyFont="1" applyFill="1" applyBorder="1" applyAlignment="1"/>
    <xf numFmtId="4" fontId="5" fillId="2" borderId="12" xfId="0" applyNumberFormat="1" applyFont="1" applyFill="1" applyBorder="1" applyAlignment="1"/>
    <xf numFmtId="0" fontId="5" fillId="2" borderId="10" xfId="0" applyFont="1" applyFill="1" applyBorder="1" applyAlignment="1"/>
    <xf numFmtId="49" fontId="8" fillId="2" borderId="32" xfId="0" applyNumberFormat="1" applyFont="1" applyFill="1" applyBorder="1" applyAlignment="1">
      <alignment horizontal="center"/>
    </xf>
    <xf numFmtId="165" fontId="5" fillId="2" borderId="32" xfId="0" applyNumberFormat="1" applyFont="1" applyFill="1" applyBorder="1" applyAlignment="1"/>
    <xf numFmtId="49" fontId="8" fillId="2" borderId="25" xfId="0" applyNumberFormat="1" applyFont="1" applyFill="1" applyBorder="1" applyAlignment="1">
      <alignment horizontal="center"/>
    </xf>
    <xf numFmtId="165" fontId="5" fillId="2" borderId="25" xfId="0" applyNumberFormat="1" applyFont="1" applyFill="1" applyBorder="1" applyAlignment="1"/>
    <xf numFmtId="4" fontId="5" fillId="2" borderId="32" xfId="0" applyNumberFormat="1" applyFont="1" applyFill="1" applyBorder="1" applyAlignment="1"/>
    <xf numFmtId="4" fontId="4" fillId="2" borderId="59" xfId="0" applyNumberFormat="1" applyFont="1" applyFill="1" applyBorder="1" applyAlignment="1"/>
    <xf numFmtId="3" fontId="4" fillId="2" borderId="59" xfId="0" applyNumberFormat="1" applyFont="1" applyFill="1" applyBorder="1" applyAlignment="1"/>
    <xf numFmtId="49" fontId="8" fillId="2" borderId="59" xfId="0" applyNumberFormat="1" applyFont="1" applyFill="1" applyBorder="1" applyAlignment="1">
      <alignment horizontal="center"/>
    </xf>
    <xf numFmtId="165" fontId="5" fillId="2" borderId="59" xfId="0" applyNumberFormat="1" applyFont="1" applyFill="1" applyBorder="1" applyAlignment="1"/>
    <xf numFmtId="4" fontId="4" fillId="2" borderId="26" xfId="0" applyNumberFormat="1" applyFont="1" applyFill="1" applyBorder="1" applyAlignment="1"/>
    <xf numFmtId="0" fontId="12" fillId="2" borderId="0" xfId="0" applyFont="1" applyFill="1" applyBorder="1" applyAlignment="1"/>
    <xf numFmtId="0" fontId="4" fillId="2" borderId="61" xfId="0" applyFont="1" applyFill="1" applyBorder="1" applyAlignment="1">
      <alignment horizontal="center"/>
    </xf>
    <xf numFmtId="0" fontId="12" fillId="2" borderId="61" xfId="0" applyFont="1" applyFill="1" applyBorder="1" applyAlignment="1"/>
    <xf numFmtId="0" fontId="4" fillId="2" borderId="63" xfId="0" applyFont="1" applyFill="1" applyBorder="1" applyAlignment="1">
      <alignment horizontal="center"/>
    </xf>
    <xf numFmtId="0" fontId="12" fillId="2" borderId="63" xfId="0" applyFont="1" applyFill="1" applyBorder="1" applyAlignment="1"/>
    <xf numFmtId="49" fontId="4" fillId="2" borderId="64" xfId="0" applyNumberFormat="1" applyFont="1" applyFill="1" applyBorder="1" applyAlignment="1">
      <alignment horizontal="left"/>
    </xf>
    <xf numFmtId="49" fontId="4" fillId="2" borderId="64" xfId="0" applyNumberFormat="1" applyFont="1" applyFill="1" applyBorder="1" applyAlignment="1"/>
    <xf numFmtId="49" fontId="5" fillId="2" borderId="65" xfId="0" applyNumberFormat="1" applyFont="1" applyFill="1" applyBorder="1" applyAlignment="1"/>
    <xf numFmtId="0" fontId="5" fillId="2" borderId="65" xfId="0" applyFont="1" applyFill="1" applyBorder="1" applyAlignment="1"/>
    <xf numFmtId="0" fontId="2" fillId="2" borderId="65" xfId="0" applyFont="1" applyFill="1" applyBorder="1" applyAlignment="1"/>
    <xf numFmtId="49" fontId="4" fillId="2" borderId="65" xfId="0" applyNumberFormat="1" applyFont="1" applyFill="1" applyBorder="1" applyAlignment="1"/>
    <xf numFmtId="0" fontId="8" fillId="2" borderId="65" xfId="0" applyFont="1" applyFill="1" applyBorder="1" applyAlignment="1"/>
    <xf numFmtId="0" fontId="2" fillId="2" borderId="66" xfId="0" applyFont="1" applyFill="1" applyBorder="1" applyAlignment="1"/>
    <xf numFmtId="49" fontId="4" fillId="2" borderId="62" xfId="0" applyNumberFormat="1" applyFont="1" applyFill="1" applyBorder="1" applyAlignment="1">
      <alignment horizontal="right"/>
    </xf>
    <xf numFmtId="0" fontId="4" fillId="2" borderId="62" xfId="0" applyFont="1" applyFill="1" applyBorder="1" applyAlignment="1"/>
    <xf numFmtId="3" fontId="4" fillId="2" borderId="15" xfId="0" applyNumberFormat="1" applyFont="1" applyFill="1" applyBorder="1" applyAlignment="1"/>
    <xf numFmtId="3" fontId="4" fillId="2" borderId="16" xfId="0" applyNumberFormat="1" applyFont="1" applyFill="1" applyBorder="1" applyAlignment="1"/>
    <xf numFmtId="164" fontId="5" fillId="2" borderId="16" xfId="0" applyNumberFormat="1" applyFont="1" applyFill="1" applyBorder="1" applyAlignment="1"/>
    <xf numFmtId="164" fontId="2" fillId="2" borderId="16" xfId="0" applyNumberFormat="1" applyFont="1" applyFill="1" applyBorder="1" applyAlignment="1"/>
    <xf numFmtId="3" fontId="4" fillId="2" borderId="60" xfId="0" applyNumberFormat="1" applyFont="1" applyFill="1" applyBorder="1" applyAlignment="1"/>
    <xf numFmtId="49" fontId="4" fillId="2" borderId="71" xfId="0" applyNumberFormat="1" applyFont="1" applyFill="1" applyBorder="1" applyAlignment="1">
      <alignment horizontal="center" vertical="center"/>
    </xf>
    <xf numFmtId="49" fontId="4" fillId="2" borderId="72" xfId="0" applyNumberFormat="1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center" vertical="center"/>
    </xf>
    <xf numFmtId="4" fontId="4" fillId="2" borderId="74" xfId="0" applyNumberFormat="1" applyFont="1" applyFill="1" applyBorder="1" applyAlignment="1"/>
    <xf numFmtId="4" fontId="5" fillId="2" borderId="75" xfId="0" applyNumberFormat="1" applyFont="1" applyFill="1" applyBorder="1" applyAlignment="1"/>
    <xf numFmtId="0" fontId="2" fillId="2" borderId="75" xfId="0" applyFont="1" applyFill="1" applyBorder="1" applyAlignment="1"/>
    <xf numFmtId="4" fontId="4" fillId="2" borderId="75" xfId="0" applyNumberFormat="1" applyFont="1" applyFill="1" applyBorder="1" applyAlignment="1"/>
    <xf numFmtId="0" fontId="5" fillId="2" borderId="75" xfId="0" applyFont="1" applyFill="1" applyBorder="1" applyAlignment="1"/>
    <xf numFmtId="0" fontId="8" fillId="2" borderId="75" xfId="0" applyFont="1" applyFill="1" applyBorder="1" applyAlignment="1"/>
    <xf numFmtId="0" fontId="2" fillId="2" borderId="76" xfId="0" applyFont="1" applyFill="1" applyBorder="1" applyAlignment="1"/>
    <xf numFmtId="4" fontId="4" fillId="2" borderId="77" xfId="0" applyNumberFormat="1" applyFont="1" applyFill="1" applyBorder="1" applyAlignment="1"/>
    <xf numFmtId="3" fontId="4" fillId="2" borderId="80" xfId="0" applyNumberFormat="1" applyFont="1" applyFill="1" applyBorder="1" applyAlignment="1"/>
    <xf numFmtId="3" fontId="5" fillId="2" borderId="81" xfId="0" applyNumberFormat="1" applyFont="1" applyFill="1" applyBorder="1" applyAlignment="1"/>
    <xf numFmtId="0" fontId="2" fillId="2" borderId="81" xfId="0" applyFont="1" applyFill="1" applyBorder="1" applyAlignment="1"/>
    <xf numFmtId="3" fontId="4" fillId="2" borderId="81" xfId="0" applyNumberFormat="1" applyFont="1" applyFill="1" applyBorder="1" applyAlignment="1"/>
    <xf numFmtId="0" fontId="5" fillId="2" borderId="81" xfId="0" applyFont="1" applyFill="1" applyBorder="1" applyAlignment="1"/>
    <xf numFmtId="164" fontId="5" fillId="2" borderId="81" xfId="0" applyNumberFormat="1" applyFont="1" applyFill="1" applyBorder="1" applyAlignment="1"/>
    <xf numFmtId="164" fontId="2" fillId="2" borderId="81" xfId="0" applyNumberFormat="1" applyFont="1" applyFill="1" applyBorder="1" applyAlignment="1"/>
    <xf numFmtId="0" fontId="2" fillId="2" borderId="82" xfId="0" applyFont="1" applyFill="1" applyBorder="1" applyAlignment="1"/>
    <xf numFmtId="3" fontId="4" fillId="2" borderId="83" xfId="0" applyNumberFormat="1" applyFont="1" applyFill="1" applyBorder="1" applyAlignment="1"/>
    <xf numFmtId="49" fontId="4" fillId="2" borderId="84" xfId="0" applyNumberFormat="1" applyFont="1" applyFill="1" applyBorder="1" applyAlignment="1">
      <alignment horizontal="center" vertical="center"/>
    </xf>
    <xf numFmtId="0" fontId="12" fillId="2" borderId="47" xfId="0" applyFont="1" applyFill="1" applyBorder="1" applyAlignment="1"/>
    <xf numFmtId="49" fontId="4" fillId="2" borderId="86" xfId="0" applyNumberFormat="1" applyFont="1" applyFill="1" applyBorder="1" applyAlignment="1">
      <alignment horizontal="center" vertical="center"/>
    </xf>
    <xf numFmtId="0" fontId="4" fillId="2" borderId="87" xfId="0" applyFont="1" applyFill="1" applyBorder="1" applyAlignment="1"/>
    <xf numFmtId="0" fontId="5" fillId="2" borderId="88" xfId="0" applyFont="1" applyFill="1" applyBorder="1" applyAlignment="1"/>
    <xf numFmtId="0" fontId="2" fillId="2" borderId="88" xfId="0" applyFont="1" applyFill="1" applyBorder="1" applyAlignment="1"/>
    <xf numFmtId="0" fontId="4" fillId="2" borderId="88" xfId="0" applyFont="1" applyFill="1" applyBorder="1" applyAlignment="1"/>
    <xf numFmtId="0" fontId="2" fillId="2" borderId="89" xfId="0" applyFont="1" applyFill="1" applyBorder="1" applyAlignment="1"/>
    <xf numFmtId="0" fontId="4" fillId="2" borderId="85" xfId="0" applyFont="1" applyFill="1" applyBorder="1" applyAlignment="1"/>
    <xf numFmtId="0" fontId="2" fillId="2" borderId="91" xfId="0" applyFont="1" applyFill="1" applyBorder="1" applyAlignment="1"/>
    <xf numFmtId="49" fontId="4" fillId="2" borderId="43" xfId="0" applyNumberFormat="1" applyFont="1" applyFill="1" applyBorder="1" applyAlignment="1">
      <alignment horizontal="center" vertical="center"/>
    </xf>
    <xf numFmtId="3" fontId="5" fillId="2" borderId="92" xfId="0" applyNumberFormat="1" applyFont="1" applyFill="1" applyBorder="1" applyAlignment="1"/>
    <xf numFmtId="49" fontId="5" fillId="2" borderId="64" xfId="0" applyNumberFormat="1" applyFont="1" applyFill="1" applyBorder="1" applyAlignment="1"/>
    <xf numFmtId="49" fontId="12" fillId="2" borderId="65" xfId="0" applyNumberFormat="1" applyFont="1" applyFill="1" applyBorder="1" applyAlignment="1"/>
    <xf numFmtId="3" fontId="5" fillId="2" borderId="94" xfId="0" applyNumberFormat="1" applyFont="1" applyFill="1" applyBorder="1" applyAlignment="1"/>
    <xf numFmtId="164" fontId="4" fillId="2" borderId="81" xfId="0" applyNumberFormat="1" applyFont="1" applyFill="1" applyBorder="1" applyAlignment="1"/>
    <xf numFmtId="0" fontId="4" fillId="2" borderId="81" xfId="0" applyFont="1" applyFill="1" applyBorder="1" applyAlignment="1"/>
    <xf numFmtId="0" fontId="5" fillId="2" borderId="87" xfId="0" applyFont="1" applyFill="1" applyBorder="1" applyAlignment="1"/>
    <xf numFmtId="0" fontId="2" fillId="0" borderId="95" xfId="0" applyNumberFormat="1" applyFont="1" applyBorder="1" applyAlignment="1"/>
    <xf numFmtId="0" fontId="2" fillId="2" borderId="96" xfId="0" applyFont="1" applyFill="1" applyBorder="1" applyAlignment="1"/>
    <xf numFmtId="166" fontId="2" fillId="2" borderId="96" xfId="0" applyNumberFormat="1" applyFont="1" applyFill="1" applyBorder="1" applyAlignment="1"/>
    <xf numFmtId="3" fontId="2" fillId="2" borderId="96" xfId="0" applyNumberFormat="1" applyFont="1" applyFill="1" applyBorder="1" applyAlignment="1"/>
    <xf numFmtId="165" fontId="8" fillId="2" borderId="96" xfId="0" applyNumberFormat="1" applyFont="1" applyFill="1" applyBorder="1" applyAlignment="1"/>
    <xf numFmtId="3" fontId="5" fillId="2" borderId="97" xfId="0" applyNumberFormat="1" applyFont="1" applyFill="1" applyBorder="1" applyAlignment="1"/>
    <xf numFmtId="0" fontId="8" fillId="2" borderId="97" xfId="0" applyFont="1" applyFill="1" applyBorder="1" applyAlignment="1">
      <alignment horizontal="center"/>
    </xf>
    <xf numFmtId="165" fontId="5" fillId="2" borderId="97" xfId="0" applyNumberFormat="1" applyFont="1" applyFill="1" applyBorder="1" applyAlignment="1"/>
    <xf numFmtId="3" fontId="5" fillId="2" borderId="98" xfId="0" applyNumberFormat="1" applyFont="1" applyFill="1" applyBorder="1" applyAlignment="1"/>
    <xf numFmtId="49" fontId="4" fillId="2" borderId="22" xfId="0" applyNumberFormat="1" applyFont="1" applyFill="1" applyBorder="1" applyAlignment="1">
      <alignment horizontal="center"/>
    </xf>
    <xf numFmtId="0" fontId="4" fillId="2" borderId="99" xfId="0" applyFont="1" applyFill="1" applyBorder="1" applyAlignment="1">
      <alignment horizontal="center"/>
    </xf>
    <xf numFmtId="49" fontId="5" fillId="2" borderId="100" xfId="0" applyNumberFormat="1" applyFont="1" applyFill="1" applyBorder="1" applyAlignment="1"/>
    <xf numFmtId="0" fontId="5" fillId="2" borderId="100" xfId="0" applyFont="1" applyFill="1" applyBorder="1" applyAlignment="1"/>
    <xf numFmtId="49" fontId="5" fillId="2" borderId="101" xfId="0" applyNumberFormat="1" applyFont="1" applyFill="1" applyBorder="1" applyAlignment="1"/>
    <xf numFmtId="0" fontId="5" fillId="2" borderId="101" xfId="0" applyFont="1" applyFill="1" applyBorder="1" applyAlignment="1"/>
    <xf numFmtId="49" fontId="4" fillId="2" borderId="101" xfId="0" applyNumberFormat="1" applyFont="1" applyFill="1" applyBorder="1" applyAlignment="1"/>
    <xf numFmtId="0" fontId="2" fillId="2" borderId="101" xfId="0" applyFont="1" applyFill="1" applyBorder="1" applyAlignment="1"/>
    <xf numFmtId="0" fontId="2" fillId="2" borderId="95" xfId="0" applyFont="1" applyFill="1" applyBorder="1" applyAlignment="1"/>
    <xf numFmtId="4" fontId="5" fillId="2" borderId="105" xfId="0" applyNumberFormat="1" applyFont="1" applyFill="1" applyBorder="1" applyAlignment="1"/>
    <xf numFmtId="166" fontId="5" fillId="2" borderId="106" xfId="0" applyNumberFormat="1" applyFont="1" applyFill="1" applyBorder="1" applyAlignment="1"/>
    <xf numFmtId="166" fontId="4" fillId="2" borderId="107" xfId="0" applyNumberFormat="1" applyFont="1" applyFill="1" applyBorder="1" applyAlignment="1"/>
    <xf numFmtId="166" fontId="4" fillId="2" borderId="108" xfId="0" applyNumberFormat="1" applyFont="1" applyFill="1" applyBorder="1" applyAlignment="1"/>
    <xf numFmtId="166" fontId="5" fillId="2" borderId="108" xfId="0" applyNumberFormat="1" applyFont="1" applyFill="1" applyBorder="1" applyAlignment="1"/>
    <xf numFmtId="4" fontId="4" fillId="2" borderId="108" xfId="0" applyNumberFormat="1" applyFont="1" applyFill="1" applyBorder="1" applyAlignment="1"/>
    <xf numFmtId="166" fontId="2" fillId="2" borderId="108" xfId="0" applyNumberFormat="1" applyFont="1" applyFill="1" applyBorder="1" applyAlignment="1"/>
    <xf numFmtId="166" fontId="2" fillId="2" borderId="109" xfId="0" applyNumberFormat="1" applyFont="1" applyFill="1" applyBorder="1" applyAlignment="1"/>
    <xf numFmtId="0" fontId="12" fillId="2" borderId="110" xfId="0" applyFont="1" applyFill="1" applyBorder="1" applyAlignment="1"/>
    <xf numFmtId="164" fontId="5" fillId="2" borderId="114" xfId="0" applyNumberFormat="1" applyFont="1" applyFill="1" applyBorder="1" applyAlignment="1"/>
    <xf numFmtId="3" fontId="4" fillId="2" borderId="115" xfId="0" applyNumberFormat="1" applyFont="1" applyFill="1" applyBorder="1" applyAlignment="1"/>
    <xf numFmtId="164" fontId="2" fillId="2" borderId="82" xfId="0" applyNumberFormat="1" applyFont="1" applyFill="1" applyBorder="1" applyAlignment="1"/>
    <xf numFmtId="3" fontId="4" fillId="2" borderId="116" xfId="0" applyNumberFormat="1" applyFont="1" applyFill="1" applyBorder="1" applyAlignment="1"/>
    <xf numFmtId="0" fontId="12" fillId="2" borderId="117" xfId="0" applyFont="1" applyFill="1" applyBorder="1" applyAlignment="1"/>
    <xf numFmtId="0" fontId="2" fillId="2" borderId="85" xfId="0" applyFont="1" applyFill="1" applyBorder="1" applyAlignment="1"/>
    <xf numFmtId="4" fontId="4" fillId="2" borderId="119" xfId="0" applyNumberFormat="1" applyFont="1" applyFill="1" applyBorder="1" applyAlignment="1"/>
    <xf numFmtId="164" fontId="4" fillId="2" borderId="94" xfId="0" applyNumberFormat="1" applyFont="1" applyFill="1" applyBorder="1" applyAlignment="1">
      <alignment horizontal="center"/>
    </xf>
    <xf numFmtId="164" fontId="4" fillId="2" borderId="81" xfId="0" applyNumberFormat="1" applyFont="1" applyFill="1" applyBorder="1" applyAlignment="1">
      <alignment horizontal="center"/>
    </xf>
    <xf numFmtId="0" fontId="2" fillId="2" borderId="31" xfId="0" applyFont="1" applyFill="1" applyBorder="1" applyAlignment="1"/>
    <xf numFmtId="3" fontId="4" fillId="2" borderId="28" xfId="0" applyNumberFormat="1" applyFont="1" applyFill="1" applyBorder="1" applyAlignment="1"/>
    <xf numFmtId="3" fontId="4" fillId="2" borderId="63" xfId="0" applyNumberFormat="1" applyFont="1" applyFill="1" applyBorder="1" applyAlignment="1"/>
    <xf numFmtId="49" fontId="5" fillId="2" borderId="65" xfId="0" applyNumberFormat="1" applyFont="1" applyFill="1" applyBorder="1" applyAlignment="1">
      <alignment horizontal="left"/>
    </xf>
    <xf numFmtId="0" fontId="5" fillId="2" borderId="65" xfId="0" applyFont="1" applyFill="1" applyBorder="1" applyAlignment="1">
      <alignment horizontal="left"/>
    </xf>
    <xf numFmtId="0" fontId="5" fillId="2" borderId="65" xfId="0" applyFont="1" applyFill="1" applyBorder="1" applyAlignment="1">
      <alignment horizontal="center"/>
    </xf>
    <xf numFmtId="0" fontId="4" fillId="2" borderId="31" xfId="0" applyFont="1" applyFill="1" applyBorder="1" applyAlignment="1"/>
    <xf numFmtId="0" fontId="4" fillId="2" borderId="18" xfId="0" applyFont="1" applyFill="1" applyBorder="1" applyAlignment="1"/>
    <xf numFmtId="0" fontId="4" fillId="2" borderId="123" xfId="0" applyFont="1" applyFill="1" applyBorder="1" applyAlignment="1"/>
    <xf numFmtId="0" fontId="4" fillId="2" borderId="122" xfId="0" applyFont="1" applyFill="1" applyBorder="1" applyAlignment="1"/>
    <xf numFmtId="0" fontId="12" fillId="2" borderId="123" xfId="0" applyFont="1" applyFill="1" applyBorder="1" applyAlignment="1"/>
    <xf numFmtId="49" fontId="4" fillId="2" borderId="124" xfId="0" applyNumberFormat="1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/>
    </xf>
    <xf numFmtId="4" fontId="2" fillId="2" borderId="109" xfId="0" applyNumberFormat="1" applyFont="1" applyFill="1" applyBorder="1" applyAlignment="1"/>
    <xf numFmtId="4" fontId="4" fillId="2" borderId="127" xfId="0" applyNumberFormat="1" applyFont="1" applyFill="1" applyBorder="1" applyAlignment="1"/>
    <xf numFmtId="3" fontId="4" fillId="2" borderId="52" xfId="0" applyNumberFormat="1" applyFont="1" applyFill="1" applyBorder="1" applyAlignment="1"/>
    <xf numFmtId="49" fontId="4" fillId="2" borderId="100" xfId="0" applyNumberFormat="1" applyFont="1" applyFill="1" applyBorder="1" applyAlignment="1"/>
    <xf numFmtId="49" fontId="5" fillId="2" borderId="101" xfId="0" applyNumberFormat="1" applyFont="1" applyFill="1" applyBorder="1" applyAlignment="1">
      <alignment horizontal="left"/>
    </xf>
    <xf numFmtId="49" fontId="4" fillId="2" borderId="101" xfId="0" applyNumberFormat="1" applyFont="1" applyFill="1" applyBorder="1" applyAlignment="1">
      <alignment horizontal="right"/>
    </xf>
    <xf numFmtId="49" fontId="4" fillId="2" borderId="95" xfId="0" applyNumberFormat="1" applyFont="1" applyFill="1" applyBorder="1" applyAlignment="1">
      <alignment horizontal="right"/>
    </xf>
    <xf numFmtId="49" fontId="4" fillId="2" borderId="63" xfId="0" applyNumberFormat="1" applyFont="1" applyFill="1" applyBorder="1" applyAlignment="1">
      <alignment horizontal="right"/>
    </xf>
    <xf numFmtId="3" fontId="5" fillId="2" borderId="82" xfId="0" applyNumberFormat="1" applyFont="1" applyFill="1" applyBorder="1" applyAlignment="1"/>
    <xf numFmtId="0" fontId="5" fillId="2" borderId="80" xfId="0" applyFont="1" applyFill="1" applyBorder="1" applyAlignment="1"/>
    <xf numFmtId="164" fontId="5" fillId="2" borderId="82" xfId="0" applyNumberFormat="1" applyFont="1" applyFill="1" applyBorder="1" applyAlignment="1">
      <alignment horizontal="right"/>
    </xf>
    <xf numFmtId="164" fontId="4" fillId="2" borderId="28" xfId="0" applyNumberFormat="1" applyFont="1" applyFill="1" applyBorder="1" applyAlignment="1"/>
    <xf numFmtId="3" fontId="4" fillId="2" borderId="129" xfId="0" applyNumberFormat="1" applyFont="1" applyFill="1" applyBorder="1" applyAlignment="1"/>
    <xf numFmtId="0" fontId="5" fillId="2" borderId="118" xfId="0" applyFont="1" applyFill="1" applyBorder="1" applyAlignment="1"/>
    <xf numFmtId="3" fontId="2" fillId="2" borderId="81" xfId="0" applyNumberFormat="1" applyFont="1" applyFill="1" applyBorder="1" applyAlignment="1"/>
    <xf numFmtId="3" fontId="2" fillId="2" borderId="82" xfId="0" applyNumberFormat="1" applyFont="1" applyFill="1" applyBorder="1" applyAlignment="1"/>
    <xf numFmtId="0" fontId="5" fillId="2" borderId="85" xfId="0" applyFont="1" applyFill="1" applyBorder="1" applyAlignment="1"/>
    <xf numFmtId="3" fontId="4" fillId="2" borderId="27" xfId="0" applyNumberFormat="1" applyFont="1" applyFill="1" applyBorder="1" applyAlignment="1">
      <alignment horizontal="right"/>
    </xf>
    <xf numFmtId="164" fontId="4" fillId="2" borderId="27" xfId="0" applyNumberFormat="1" applyFont="1" applyFill="1" applyBorder="1" applyAlignment="1"/>
    <xf numFmtId="3" fontId="4" fillId="2" borderId="27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130" xfId="0" applyFont="1" applyFill="1" applyBorder="1" applyAlignment="1"/>
    <xf numFmtId="3" fontId="5" fillId="2" borderId="132" xfId="0" applyNumberFormat="1" applyFont="1" applyFill="1" applyBorder="1" applyAlignment="1">
      <alignment horizontal="center"/>
    </xf>
    <xf numFmtId="0" fontId="2" fillId="2" borderId="132" xfId="0" applyFont="1" applyFill="1" applyBorder="1" applyAlignment="1"/>
    <xf numFmtId="0" fontId="2" fillId="2" borderId="131" xfId="0" applyFont="1" applyFill="1" applyBorder="1" applyAlignment="1"/>
    <xf numFmtId="3" fontId="4" fillId="2" borderId="127" xfId="0" applyNumberFormat="1" applyFont="1" applyFill="1" applyBorder="1" applyAlignment="1">
      <alignment horizontal="right"/>
    </xf>
    <xf numFmtId="0" fontId="4" fillId="2" borderId="52" xfId="0" applyFont="1" applyFill="1" applyBorder="1" applyAlignment="1"/>
    <xf numFmtId="3" fontId="4" fillId="2" borderId="53" xfId="0" applyNumberFormat="1" applyFont="1" applyFill="1" applyBorder="1" applyAlignment="1"/>
    <xf numFmtId="0" fontId="2" fillId="2" borderId="135" xfId="0" applyFont="1" applyFill="1" applyBorder="1" applyAlignment="1"/>
    <xf numFmtId="0" fontId="2" fillId="2" borderId="72" xfId="0" applyFont="1" applyFill="1" applyBorder="1" applyAlignment="1"/>
    <xf numFmtId="0" fontId="2" fillId="2" borderId="136" xfId="0" applyFont="1" applyFill="1" applyBorder="1" applyAlignment="1"/>
    <xf numFmtId="0" fontId="1" fillId="2" borderId="138" xfId="0" applyFont="1" applyFill="1" applyBorder="1" applyAlignment="1">
      <alignment vertical="center"/>
    </xf>
    <xf numFmtId="3" fontId="5" fillId="2" borderId="22" xfId="0" applyNumberFormat="1" applyFont="1" applyFill="1" applyBorder="1" applyAlignment="1"/>
    <xf numFmtId="0" fontId="5" fillId="2" borderId="72" xfId="0" applyFont="1" applyFill="1" applyBorder="1" applyAlignment="1"/>
    <xf numFmtId="49" fontId="4" fillId="2" borderId="67" xfId="0" applyNumberFormat="1" applyFont="1" applyFill="1" applyBorder="1" applyAlignment="1">
      <alignment horizontal="center"/>
    </xf>
    <xf numFmtId="49" fontId="4" fillId="2" borderId="140" xfId="0" applyNumberFormat="1" applyFont="1" applyFill="1" applyBorder="1" applyAlignment="1">
      <alignment horizontal="center"/>
    </xf>
    <xf numFmtId="49" fontId="4" fillId="2" borderId="102" xfId="0" applyNumberFormat="1" applyFont="1" applyFill="1" applyBorder="1" applyAlignment="1">
      <alignment horizontal="center"/>
    </xf>
    <xf numFmtId="3" fontId="4" fillId="2" borderId="102" xfId="0" applyNumberFormat="1" applyFont="1" applyFill="1" applyBorder="1" applyAlignment="1"/>
    <xf numFmtId="3" fontId="4" fillId="2" borderId="103" xfId="0" applyNumberFormat="1" applyFont="1" applyFill="1" applyBorder="1" applyAlignment="1"/>
    <xf numFmtId="3" fontId="4" fillId="2" borderId="0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center"/>
    </xf>
    <xf numFmtId="49" fontId="4" fillId="2" borderId="130" xfId="0" applyNumberFormat="1" applyFont="1" applyFill="1" applyBorder="1" applyAlignment="1">
      <alignment horizontal="center"/>
    </xf>
    <xf numFmtId="49" fontId="4" fillId="2" borderId="54" xfId="0" applyNumberFormat="1" applyFont="1" applyFill="1" applyBorder="1" applyAlignment="1">
      <alignment horizontal="center"/>
    </xf>
    <xf numFmtId="49" fontId="4" fillId="2" borderId="131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5" fillId="2" borderId="22" xfId="0" applyFont="1" applyFill="1" applyBorder="1" applyAlignment="1"/>
    <xf numFmtId="0" fontId="1" fillId="2" borderId="13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/>
    <xf numFmtId="166" fontId="2" fillId="2" borderId="0" xfId="0" applyNumberFormat="1" applyFont="1" applyFill="1" applyBorder="1" applyAlignment="1"/>
    <xf numFmtId="165" fontId="8" fillId="2" borderId="0" xfId="0" applyNumberFormat="1" applyFont="1" applyFill="1" applyBorder="1" applyAlignment="1"/>
    <xf numFmtId="49" fontId="7" fillId="2" borderId="22" xfId="0" applyNumberFormat="1" applyFont="1" applyFill="1" applyBorder="1" applyAlignment="1">
      <alignment horizontal="center"/>
    </xf>
    <xf numFmtId="49" fontId="4" fillId="2" borderId="142" xfId="0" applyNumberFormat="1" applyFont="1" applyFill="1" applyBorder="1" applyAlignment="1">
      <alignment horizontal="center"/>
    </xf>
    <xf numFmtId="49" fontId="10" fillId="2" borderId="26" xfId="0" applyNumberFormat="1" applyFont="1" applyFill="1" applyBorder="1" applyAlignment="1">
      <alignment horizontal="center"/>
    </xf>
    <xf numFmtId="165" fontId="12" fillId="2" borderId="26" xfId="0" applyNumberFormat="1" applyFont="1" applyFill="1" applyBorder="1" applyAlignment="1"/>
    <xf numFmtId="165" fontId="12" fillId="2" borderId="11" xfId="0" applyNumberFormat="1" applyFont="1" applyFill="1" applyBorder="1" applyAlignment="1"/>
    <xf numFmtId="165" fontId="4" fillId="2" borderId="26" xfId="0" applyNumberFormat="1" applyFont="1" applyFill="1" applyBorder="1" applyAlignment="1"/>
    <xf numFmtId="49" fontId="4" fillId="2" borderId="22" xfId="0" applyNumberFormat="1" applyFont="1" applyFill="1" applyBorder="1" applyAlignment="1"/>
    <xf numFmtId="167" fontId="4" fillId="2" borderId="22" xfId="1" applyNumberFormat="1" applyFont="1" applyFill="1" applyBorder="1" applyAlignment="1"/>
    <xf numFmtId="167" fontId="4" fillId="2" borderId="13" xfId="1" applyNumberFormat="1" applyFont="1" applyFill="1" applyBorder="1" applyAlignment="1"/>
    <xf numFmtId="0" fontId="5" fillId="2" borderId="27" xfId="0" applyFont="1" applyFill="1" applyBorder="1" applyAlignment="1"/>
    <xf numFmtId="164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/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 wrapText="1"/>
    </xf>
    <xf numFmtId="49" fontId="4" fillId="2" borderId="112" xfId="0" applyNumberFormat="1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49" fontId="4" fillId="2" borderId="62" xfId="0" applyNumberFormat="1" applyFont="1" applyFill="1" applyBorder="1" applyAlignment="1">
      <alignment horizontal="center"/>
    </xf>
    <xf numFmtId="0" fontId="4" fillId="2" borderId="9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4" fillId="2" borderId="69" xfId="0" applyNumberFormat="1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49" fontId="4" fillId="2" borderId="68" xfId="0" applyNumberFormat="1" applyFont="1" applyFill="1" applyBorder="1" applyAlignment="1">
      <alignment horizontal="center"/>
    </xf>
    <xf numFmtId="49" fontId="5" fillId="2" borderId="65" xfId="0" applyNumberFormat="1" applyFont="1" applyFill="1" applyBorder="1" applyAlignment="1"/>
    <xf numFmtId="0" fontId="5" fillId="2" borderId="65" xfId="0" applyFont="1" applyFill="1" applyBorder="1" applyAlignment="1"/>
    <xf numFmtId="0" fontId="4" fillId="2" borderId="62" xfId="0" applyFont="1" applyFill="1" applyBorder="1" applyAlignment="1">
      <alignment horizontal="center"/>
    </xf>
    <xf numFmtId="49" fontId="4" fillId="2" borderId="125" xfId="0" applyNumberFormat="1" applyFont="1" applyFill="1" applyBorder="1" applyAlignment="1">
      <alignment horizontal="center"/>
    </xf>
    <xf numFmtId="0" fontId="4" fillId="2" borderId="126" xfId="0" applyFont="1" applyFill="1" applyBorder="1" applyAlignment="1">
      <alignment horizontal="center"/>
    </xf>
    <xf numFmtId="0" fontId="4" fillId="2" borderId="128" xfId="0" applyFont="1" applyFill="1" applyBorder="1" applyAlignment="1">
      <alignment horizontal="center"/>
    </xf>
    <xf numFmtId="49" fontId="4" fillId="2" borderId="121" xfId="0" applyNumberFormat="1" applyFont="1" applyFill="1" applyBorder="1" applyAlignment="1">
      <alignment horizontal="center"/>
    </xf>
    <xf numFmtId="0" fontId="4" fillId="2" borderId="104" xfId="0" applyFont="1" applyFill="1" applyBorder="1" applyAlignment="1">
      <alignment horizontal="center"/>
    </xf>
    <xf numFmtId="49" fontId="4" fillId="2" borderId="137" xfId="0" applyNumberFormat="1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13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49" fontId="4" fillId="2" borderId="133" xfId="0" applyNumberFormat="1" applyFont="1" applyFill="1" applyBorder="1" applyAlignment="1">
      <alignment horizontal="center" vertical="center"/>
    </xf>
    <xf numFmtId="0" fontId="12" fillId="2" borderId="134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3" fontId="5" fillId="2" borderId="49" xfId="0" applyNumberFormat="1" applyFont="1" applyFill="1" applyBorder="1" applyAlignment="1">
      <alignment horizontal="right"/>
    </xf>
    <xf numFmtId="3" fontId="5" fillId="2" borderId="39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3" fontId="4" fillId="2" borderId="68" xfId="0" applyNumberFormat="1" applyFont="1" applyFill="1" applyBorder="1" applyAlignment="1">
      <alignment horizontal="right"/>
    </xf>
    <xf numFmtId="164" fontId="5" fillId="2" borderId="49" xfId="0" applyNumberFormat="1" applyFont="1" applyFill="1" applyBorder="1" applyAlignment="1">
      <alignment vertical="top"/>
    </xf>
    <xf numFmtId="0" fontId="5" fillId="2" borderId="39" xfId="0" applyFont="1" applyFill="1" applyBorder="1" applyAlignment="1">
      <alignment vertical="top"/>
    </xf>
    <xf numFmtId="49" fontId="5" fillId="2" borderId="53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0" fontId="12" fillId="2" borderId="79" xfId="0" applyFont="1" applyFill="1" applyBorder="1" applyAlignment="1">
      <alignment horizontal="center" vertical="center"/>
    </xf>
    <xf numFmtId="49" fontId="4" fillId="2" borderId="48" xfId="0" applyNumberFormat="1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50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49" fontId="4" fillId="2" borderId="141" xfId="0" applyNumberFormat="1" applyFont="1" applyFill="1" applyBorder="1" applyAlignment="1">
      <alignment horizontal="center"/>
    </xf>
    <xf numFmtId="3" fontId="4" fillId="2" borderId="120" xfId="0" applyNumberFormat="1" applyFont="1" applyFill="1" applyBorder="1" applyAlignment="1">
      <alignment horizontal="center"/>
    </xf>
    <xf numFmtId="164" fontId="4" fillId="2" borderId="68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3" fontId="5" fillId="2" borderId="39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49" fontId="4" fillId="2" borderId="117" xfId="0" applyNumberFormat="1" applyFont="1" applyFill="1" applyBorder="1" applyAlignment="1">
      <alignment horizontal="center"/>
    </xf>
    <xf numFmtId="49" fontId="4" fillId="2" borderId="36" xfId="0" applyNumberFormat="1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DD0806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"/>
  <sheetViews>
    <sheetView showGridLines="0" topLeftCell="A13" zoomScale="160" zoomScaleNormal="160" workbookViewId="0">
      <selection activeCell="F17" sqref="F17"/>
    </sheetView>
  </sheetViews>
  <sheetFormatPr defaultColWidth="9" defaultRowHeight="24" customHeight="1" x14ac:dyDescent="0.3"/>
  <cols>
    <col min="1" max="2" width="2.85546875" style="1" customWidth="1"/>
    <col min="3" max="3" width="56.85546875" style="1" customWidth="1"/>
    <col min="4" max="4" width="15.140625" style="1" customWidth="1"/>
    <col min="5" max="5" width="13.140625" style="1" customWidth="1"/>
    <col min="6" max="6" width="6.140625" style="1" customWidth="1"/>
    <col min="7" max="256" width="9" style="1" customWidth="1"/>
    <col min="257" max="16384" width="9" style="2"/>
  </cols>
  <sheetData>
    <row r="1" spans="1:256" ht="26.45" customHeight="1" x14ac:dyDescent="0.35">
      <c r="A1" s="405" t="s">
        <v>0</v>
      </c>
      <c r="B1" s="406"/>
      <c r="C1" s="406"/>
      <c r="D1" s="406"/>
      <c r="E1" s="406"/>
      <c r="F1" s="406"/>
    </row>
    <row r="2" spans="1:256" ht="26.45" customHeight="1" x14ac:dyDescent="0.35">
      <c r="A2" s="405" t="s">
        <v>1</v>
      </c>
      <c r="B2" s="406"/>
      <c r="C2" s="406"/>
      <c r="D2" s="406"/>
      <c r="E2" s="406"/>
      <c r="F2" s="406"/>
    </row>
    <row r="3" spans="1:256" ht="29.45" customHeight="1" x14ac:dyDescent="0.4">
      <c r="A3" s="405" t="s">
        <v>293</v>
      </c>
      <c r="B3" s="406"/>
      <c r="C3" s="406"/>
      <c r="D3" s="406"/>
      <c r="E3" s="406"/>
      <c r="F3" s="406"/>
    </row>
    <row r="4" spans="1:256" ht="26.45" customHeight="1" x14ac:dyDescent="0.35">
      <c r="A4" s="405" t="s">
        <v>2</v>
      </c>
      <c r="B4" s="406"/>
      <c r="C4" s="406"/>
      <c r="D4" s="406"/>
      <c r="E4" s="406"/>
      <c r="F4" s="406"/>
    </row>
    <row r="5" spans="1:256" ht="26.45" customHeight="1" x14ac:dyDescent="0.35">
      <c r="A5" s="405" t="s">
        <v>3</v>
      </c>
      <c r="B5" s="406"/>
      <c r="C5" s="406"/>
      <c r="D5" s="406"/>
      <c r="E5" s="406"/>
      <c r="F5" s="406"/>
    </row>
    <row r="6" spans="1:256" ht="26.45" customHeight="1" x14ac:dyDescent="0.35">
      <c r="A6" s="5"/>
      <c r="B6" s="5"/>
      <c r="C6" s="5"/>
      <c r="D6" s="5"/>
      <c r="E6" s="5"/>
      <c r="F6" s="5"/>
    </row>
    <row r="7" spans="1:256" ht="26.45" customHeight="1" x14ac:dyDescent="0.35">
      <c r="A7" s="407" t="s">
        <v>4</v>
      </c>
      <c r="B7" s="408"/>
      <c r="C7" s="408"/>
      <c r="D7" s="408"/>
      <c r="E7" s="408"/>
      <c r="F7" s="408"/>
    </row>
    <row r="8" spans="1:256" ht="23.45" customHeight="1" x14ac:dyDescent="0.35">
      <c r="A8" s="6"/>
      <c r="B8" s="6"/>
      <c r="C8" s="6"/>
      <c r="D8" s="6"/>
      <c r="E8" s="6"/>
      <c r="F8" s="6"/>
    </row>
    <row r="9" spans="1:256" s="4" customFormat="1" ht="25.5" customHeight="1" x14ac:dyDescent="0.35">
      <c r="A9" s="7" t="s">
        <v>5</v>
      </c>
      <c r="B9" s="141"/>
      <c r="C9" s="9"/>
      <c r="D9" s="7" t="s">
        <v>6</v>
      </c>
      <c r="E9" s="10">
        <f>SUM(E10+E12+E14)</f>
        <v>23600000</v>
      </c>
      <c r="F9" s="11" t="s">
        <v>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4" customFormat="1" ht="23.45" customHeight="1" x14ac:dyDescent="0.35">
      <c r="A10" s="8"/>
      <c r="B10" s="12" t="s">
        <v>8</v>
      </c>
      <c r="C10" s="8"/>
      <c r="D10" s="12" t="s">
        <v>9</v>
      </c>
      <c r="E10" s="13">
        <v>22000000</v>
      </c>
      <c r="F10" s="25" t="s">
        <v>7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4" customFormat="1" ht="23.45" customHeight="1" x14ac:dyDescent="0.35">
      <c r="A11" s="12" t="s">
        <v>10</v>
      </c>
      <c r="B11" s="8"/>
      <c r="C11" s="8"/>
      <c r="D11" s="8"/>
      <c r="E11" s="8"/>
      <c r="F11" s="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4" customFormat="1" ht="23.45" customHeight="1" x14ac:dyDescent="0.35">
      <c r="A12" s="8"/>
      <c r="B12" s="12" t="s">
        <v>11</v>
      </c>
      <c r="C12" s="8"/>
      <c r="D12" s="8"/>
      <c r="E12" s="13">
        <v>100000</v>
      </c>
      <c r="F12" s="25" t="s">
        <v>7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4" customFormat="1" ht="23.45" customHeight="1" x14ac:dyDescent="0.35">
      <c r="A13" s="12" t="s">
        <v>12</v>
      </c>
      <c r="B13" s="8"/>
      <c r="C13" s="8"/>
      <c r="D13" s="8"/>
      <c r="E13" s="13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4" customFormat="1" ht="23.45" customHeight="1" x14ac:dyDescent="0.35">
      <c r="A14" s="8"/>
      <c r="B14" s="12" t="s">
        <v>13</v>
      </c>
      <c r="C14" s="8"/>
      <c r="D14" s="12" t="s">
        <v>9</v>
      </c>
      <c r="E14" s="13">
        <v>1500000</v>
      </c>
      <c r="F14" s="25" t="s">
        <v>7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4" customFormat="1" ht="23.45" customHeight="1" x14ac:dyDescent="0.35">
      <c r="A15" s="12" t="s">
        <v>14</v>
      </c>
      <c r="B15" s="8"/>
      <c r="C15" s="8"/>
      <c r="D15" s="8"/>
      <c r="E15" s="8"/>
      <c r="F15" s="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4" customFormat="1" ht="23.45" customHeight="1" x14ac:dyDescent="0.35">
      <c r="A16" s="8"/>
      <c r="B16" s="8"/>
      <c r="C16" s="8"/>
      <c r="D16" s="8"/>
      <c r="E16" s="13"/>
      <c r="F16" s="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48" customFormat="1" ht="25.5" customHeight="1" x14ac:dyDescent="0.35">
      <c r="A17" s="7" t="s">
        <v>15</v>
      </c>
      <c r="B17" s="9"/>
      <c r="C17" s="9"/>
      <c r="D17" s="7" t="s">
        <v>6</v>
      </c>
      <c r="E17" s="10">
        <f>SUM(E19:E21)</f>
        <v>17000000</v>
      </c>
      <c r="F17" s="11" t="s">
        <v>7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147"/>
      <c r="FE17" s="147"/>
      <c r="FF17" s="147"/>
      <c r="FG17" s="147"/>
      <c r="FH17" s="147"/>
      <c r="FI17" s="147"/>
      <c r="FJ17" s="147"/>
      <c r="FK17" s="147"/>
      <c r="FL17" s="147"/>
      <c r="FM17" s="147"/>
      <c r="FN17" s="147"/>
      <c r="FO17" s="147"/>
      <c r="FP17" s="147"/>
      <c r="FQ17" s="147"/>
      <c r="FR17" s="147"/>
      <c r="FS17" s="147"/>
      <c r="FT17" s="147"/>
      <c r="FU17" s="147"/>
      <c r="FV17" s="147"/>
      <c r="FW17" s="147"/>
      <c r="FX17" s="147"/>
      <c r="FY17" s="147"/>
      <c r="FZ17" s="147"/>
      <c r="GA17" s="147"/>
      <c r="GB17" s="147"/>
      <c r="GC17" s="147"/>
      <c r="GD17" s="147"/>
      <c r="GE17" s="147"/>
      <c r="GF17" s="147"/>
      <c r="GG17" s="147"/>
      <c r="GH17" s="147"/>
      <c r="GI17" s="147"/>
      <c r="GJ17" s="147"/>
      <c r="GK17" s="147"/>
      <c r="GL17" s="147"/>
      <c r="GM17" s="147"/>
      <c r="GN17" s="147"/>
      <c r="GO17" s="147"/>
      <c r="GP17" s="147"/>
      <c r="GQ17" s="147"/>
      <c r="GR17" s="147"/>
      <c r="GS17" s="147"/>
      <c r="GT17" s="147"/>
      <c r="GU17" s="147"/>
      <c r="GV17" s="147"/>
      <c r="GW17" s="147"/>
      <c r="GX17" s="147"/>
      <c r="GY17" s="147"/>
      <c r="GZ17" s="147"/>
      <c r="HA17" s="147"/>
      <c r="HB17" s="147"/>
      <c r="HC17" s="147"/>
      <c r="HD17" s="147"/>
      <c r="HE17" s="147"/>
      <c r="HF17" s="147"/>
      <c r="HG17" s="147"/>
      <c r="HH17" s="147"/>
      <c r="HI17" s="147"/>
      <c r="HJ17" s="147"/>
      <c r="HK17" s="147"/>
      <c r="HL17" s="147"/>
      <c r="HM17" s="147"/>
      <c r="HN17" s="147"/>
      <c r="HO17" s="147"/>
      <c r="HP17" s="147"/>
      <c r="HQ17" s="147"/>
      <c r="HR17" s="147"/>
      <c r="HS17" s="147"/>
      <c r="HT17" s="147"/>
      <c r="HU17" s="147"/>
      <c r="HV17" s="147"/>
      <c r="HW17" s="147"/>
      <c r="HX17" s="147"/>
      <c r="HY17" s="147"/>
      <c r="HZ17" s="147"/>
      <c r="IA17" s="147"/>
      <c r="IB17" s="147"/>
      <c r="IC17" s="147"/>
      <c r="ID17" s="147"/>
      <c r="IE17" s="147"/>
      <c r="IF17" s="147"/>
      <c r="IG17" s="147"/>
      <c r="IH17" s="147"/>
      <c r="II17" s="147"/>
      <c r="IJ17" s="147"/>
      <c r="IK17" s="147"/>
      <c r="IL17" s="147"/>
      <c r="IM17" s="147"/>
      <c r="IN17" s="147"/>
      <c r="IO17" s="147"/>
      <c r="IP17" s="147"/>
      <c r="IQ17" s="147"/>
      <c r="IR17" s="147"/>
      <c r="IS17" s="147"/>
      <c r="IT17" s="147"/>
      <c r="IU17" s="147"/>
      <c r="IV17" s="147"/>
    </row>
    <row r="18" spans="1:256" s="4" customFormat="1" ht="23.45" customHeight="1" x14ac:dyDescent="0.35">
      <c r="A18" s="8"/>
      <c r="B18" s="12" t="s">
        <v>16</v>
      </c>
      <c r="C18" s="8"/>
      <c r="D18" s="9"/>
      <c r="E18" s="10"/>
      <c r="F18" s="1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4" customFormat="1" ht="23.45" customHeight="1" x14ac:dyDescent="0.35">
      <c r="A19" s="8"/>
      <c r="B19" s="8"/>
      <c r="C19" s="12" t="s">
        <v>17</v>
      </c>
      <c r="D19" s="12" t="s">
        <v>9</v>
      </c>
      <c r="E19" s="13">
        <v>3400000</v>
      </c>
      <c r="F19" s="25" t="s">
        <v>7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4" customFormat="1" ht="23.45" customHeight="1" x14ac:dyDescent="0.35">
      <c r="A20" s="8"/>
      <c r="B20" s="8"/>
      <c r="C20" s="12" t="s">
        <v>18</v>
      </c>
      <c r="D20" s="12" t="s">
        <v>9</v>
      </c>
      <c r="E20" s="13">
        <v>5100000</v>
      </c>
      <c r="F20" s="25" t="s">
        <v>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4" customFormat="1" ht="23.45" customHeight="1" x14ac:dyDescent="0.35">
      <c r="A21" s="8"/>
      <c r="B21" s="8"/>
      <c r="C21" s="12" t="s">
        <v>19</v>
      </c>
      <c r="D21" s="12" t="s">
        <v>9</v>
      </c>
      <c r="E21" s="13">
        <v>8500000</v>
      </c>
      <c r="F21" s="25" t="s">
        <v>7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4" customFormat="1" ht="23.45" customHeight="1" x14ac:dyDescent="0.35">
      <c r="A22" s="8"/>
      <c r="B22" s="8"/>
      <c r="C22" s="8"/>
      <c r="D22" s="8"/>
      <c r="E22" s="13"/>
      <c r="F22" s="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4" customFormat="1" ht="20.100000000000001" customHeight="1" x14ac:dyDescent="0.35">
      <c r="A23" s="8"/>
      <c r="B23" s="8"/>
      <c r="C23" s="8"/>
      <c r="D23" s="8"/>
      <c r="E23" s="8"/>
      <c r="F23" s="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4" customFormat="1" ht="23.45" customHeight="1" x14ac:dyDescent="0.35">
      <c r="A24" s="8"/>
      <c r="B24" s="8"/>
      <c r="C24" s="8"/>
      <c r="D24" s="8"/>
      <c r="E24" s="13"/>
      <c r="F24" s="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4" customFormat="1" ht="20.100000000000001" customHeight="1" x14ac:dyDescent="0.35">
      <c r="A25" s="8"/>
      <c r="B25" s="8"/>
      <c r="C25" s="8"/>
      <c r="D25" s="8"/>
      <c r="E25" s="8"/>
      <c r="F25" s="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4" customFormat="1" ht="23.45" customHeight="1" x14ac:dyDescent="0.35">
      <c r="A26" s="8"/>
      <c r="B26" s="8"/>
      <c r="C26" s="8"/>
      <c r="D26" s="8"/>
      <c r="E26" s="13"/>
      <c r="F26" s="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4" customFormat="1" ht="20.100000000000001" customHeight="1" x14ac:dyDescent="0.35">
      <c r="A27" s="8"/>
      <c r="B27" s="8"/>
      <c r="C27" s="8"/>
      <c r="D27" s="8"/>
      <c r="E27" s="8"/>
      <c r="F27" s="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4" customFormat="1" ht="20.100000000000001" customHeight="1" x14ac:dyDescent="0.35">
      <c r="A28" s="8"/>
      <c r="B28" s="8"/>
      <c r="C28" s="8"/>
      <c r="D28" s="8"/>
      <c r="E28" s="8"/>
      <c r="F28" s="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4" customFormat="1" ht="23.45" customHeight="1" x14ac:dyDescent="0.35">
      <c r="A29" s="8"/>
      <c r="B29" s="8"/>
      <c r="C29" s="8"/>
      <c r="D29" s="8"/>
      <c r="E29" s="13"/>
      <c r="F29" s="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4" customFormat="1" ht="23.45" customHeight="1" x14ac:dyDescent="0.35">
      <c r="A30" s="8"/>
      <c r="B30" s="15"/>
      <c r="C30" s="15"/>
      <c r="D30" s="8"/>
      <c r="E30" s="8"/>
      <c r="F30" s="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24" customHeight="1" x14ac:dyDescent="0.3">
      <c r="A31" s="16"/>
      <c r="B31" s="16"/>
      <c r="C31" s="16"/>
      <c r="D31" s="16"/>
      <c r="E31" s="16"/>
      <c r="F31" s="16"/>
    </row>
    <row r="32" spans="1:256" ht="24" customHeight="1" x14ac:dyDescent="0.3">
      <c r="A32" s="16"/>
      <c r="B32" s="16"/>
      <c r="C32" s="16"/>
      <c r="D32" s="16"/>
      <c r="E32" s="16"/>
      <c r="F32" s="16"/>
    </row>
  </sheetData>
  <mergeCells count="6">
    <mergeCell ref="A1:F1"/>
    <mergeCell ref="A5:F5"/>
    <mergeCell ref="A4:F4"/>
    <mergeCell ref="A3:F3"/>
    <mergeCell ref="A7:F7"/>
    <mergeCell ref="A2:F2"/>
  </mergeCells>
  <pageMargins left="0.98425196850393704" right="0.23622047244094491" top="0.98425196850393704" bottom="0.39370078740157483" header="0.70866141732283472" footer="0.51181102362204722"/>
  <pageSetup paperSize="9" firstPageNumber="438" orientation="portrait" useFirstPageNumber="1" r:id="rId1"/>
  <headerFooter>
    <oddHeader>&amp;C&amp;"Cordia New,Regular"&amp;14&amp;K000000-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6"/>
  <sheetViews>
    <sheetView showGridLines="0" topLeftCell="A149" zoomScale="150" zoomScaleNormal="150" workbookViewId="0">
      <selection activeCell="C160" sqref="C160:F160"/>
    </sheetView>
  </sheetViews>
  <sheetFormatPr defaultColWidth="9" defaultRowHeight="24" customHeight="1" x14ac:dyDescent="0.3"/>
  <cols>
    <col min="1" max="1" width="2.140625" style="16" customWidth="1"/>
    <col min="2" max="2" width="2" style="16" customWidth="1"/>
    <col min="3" max="3" width="65.85546875" style="16" customWidth="1"/>
    <col min="4" max="4" width="11" style="16" customWidth="1"/>
    <col min="5" max="5" width="15.140625" style="16" customWidth="1"/>
    <col min="6" max="6" width="8.5703125" style="16" customWidth="1"/>
    <col min="7" max="256" width="9" style="16" customWidth="1"/>
    <col min="257" max="16384" width="9" style="17"/>
  </cols>
  <sheetData>
    <row r="1" spans="1:256" ht="26.45" customHeight="1" x14ac:dyDescent="0.35">
      <c r="A1" s="405" t="s">
        <v>20</v>
      </c>
      <c r="B1" s="406"/>
      <c r="C1" s="406"/>
      <c r="D1" s="406"/>
      <c r="E1" s="406"/>
      <c r="F1" s="406"/>
    </row>
    <row r="2" spans="1:256" ht="26.45" customHeight="1" x14ac:dyDescent="0.35">
      <c r="A2" s="405" t="s">
        <v>1</v>
      </c>
      <c r="B2" s="406"/>
      <c r="C2" s="406"/>
      <c r="D2" s="406"/>
      <c r="E2" s="406"/>
      <c r="F2" s="406"/>
    </row>
    <row r="3" spans="1:256" ht="28.5" customHeight="1" x14ac:dyDescent="0.4">
      <c r="A3" s="405" t="s">
        <v>293</v>
      </c>
      <c r="B3" s="406"/>
      <c r="C3" s="406"/>
      <c r="D3" s="406"/>
      <c r="E3" s="406"/>
      <c r="F3" s="406"/>
    </row>
    <row r="4" spans="1:256" ht="26.45" customHeight="1" x14ac:dyDescent="0.35">
      <c r="A4" s="405" t="s">
        <v>2</v>
      </c>
      <c r="B4" s="406"/>
      <c r="C4" s="406"/>
      <c r="D4" s="406"/>
      <c r="E4" s="406"/>
      <c r="F4" s="406"/>
    </row>
    <row r="5" spans="1:256" ht="26.45" customHeight="1" x14ac:dyDescent="0.35">
      <c r="A5" s="405" t="s">
        <v>3</v>
      </c>
      <c r="B5" s="406"/>
      <c r="C5" s="406"/>
      <c r="D5" s="406"/>
      <c r="E5" s="406"/>
      <c r="F5" s="406"/>
    </row>
    <row r="6" spans="1:256" ht="14.65" customHeight="1" x14ac:dyDescent="0.3">
      <c r="A6" s="419"/>
      <c r="B6" s="419"/>
      <c r="C6" s="419"/>
      <c r="D6" s="419"/>
      <c r="E6" s="419"/>
      <c r="F6" s="419"/>
    </row>
    <row r="7" spans="1:256" ht="26.45" customHeight="1" x14ac:dyDescent="0.35">
      <c r="A7" s="407" t="s">
        <v>21</v>
      </c>
      <c r="B7" s="408"/>
      <c r="C7" s="408"/>
      <c r="D7" s="408"/>
      <c r="E7" s="408"/>
      <c r="F7" s="408"/>
    </row>
    <row r="8" spans="1:256" ht="14.65" customHeight="1" x14ac:dyDescent="0.3">
      <c r="A8" s="18"/>
      <c r="B8" s="18"/>
      <c r="C8" s="18"/>
      <c r="D8" s="18"/>
      <c r="E8" s="18"/>
      <c r="F8" s="18"/>
    </row>
    <row r="9" spans="1:256" s="150" customFormat="1" ht="26.45" customHeight="1" x14ac:dyDescent="0.35">
      <c r="A9" s="19" t="s">
        <v>22</v>
      </c>
      <c r="B9" s="146"/>
      <c r="C9" s="21"/>
      <c r="D9" s="19" t="s">
        <v>6</v>
      </c>
      <c r="E9" s="22">
        <f>E10+E12+E14+E17</f>
        <v>2590100</v>
      </c>
      <c r="F9" s="23" t="s">
        <v>7</v>
      </c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49"/>
      <c r="FZ9" s="149"/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49"/>
      <c r="HS9" s="149"/>
      <c r="HT9" s="149"/>
      <c r="HU9" s="149"/>
      <c r="HV9" s="149"/>
      <c r="HW9" s="149"/>
      <c r="HX9" s="149"/>
      <c r="HY9" s="149"/>
      <c r="HZ9" s="149"/>
      <c r="IA9" s="149"/>
      <c r="IB9" s="149"/>
      <c r="IC9" s="149"/>
      <c r="ID9" s="149"/>
      <c r="IE9" s="149"/>
      <c r="IF9" s="149"/>
      <c r="IG9" s="149"/>
      <c r="IH9" s="149"/>
      <c r="II9" s="149"/>
      <c r="IJ9" s="149"/>
      <c r="IK9" s="149"/>
      <c r="IL9" s="149"/>
      <c r="IM9" s="149"/>
      <c r="IN9" s="149"/>
      <c r="IO9" s="149"/>
      <c r="IP9" s="149"/>
      <c r="IQ9" s="149"/>
      <c r="IR9" s="149"/>
      <c r="IS9" s="149"/>
      <c r="IT9" s="149"/>
      <c r="IU9" s="149"/>
      <c r="IV9" s="149"/>
    </row>
    <row r="10" spans="1:256" s="154" customFormat="1" ht="23.45" customHeight="1" x14ac:dyDescent="0.35">
      <c r="A10" s="9"/>
      <c r="B10" s="7" t="s">
        <v>23</v>
      </c>
      <c r="C10" s="9"/>
      <c r="D10" s="7" t="s">
        <v>9</v>
      </c>
      <c r="E10" s="10">
        <v>700000</v>
      </c>
      <c r="F10" s="11" t="s">
        <v>7</v>
      </c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</row>
    <row r="11" spans="1:256" s="34" customFormat="1" ht="79.5" customHeight="1" x14ac:dyDescent="0.35">
      <c r="A11" s="411" t="s">
        <v>24</v>
      </c>
      <c r="B11" s="412"/>
      <c r="C11" s="412"/>
      <c r="D11" s="412"/>
      <c r="E11" s="412"/>
      <c r="F11" s="41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154" customFormat="1" ht="23.45" customHeight="1" x14ac:dyDescent="0.35">
      <c r="A12" s="9"/>
      <c r="B12" s="417" t="s">
        <v>25</v>
      </c>
      <c r="C12" s="418"/>
      <c r="D12" s="7" t="s">
        <v>9</v>
      </c>
      <c r="E12" s="399">
        <v>1500000</v>
      </c>
      <c r="F12" s="11" t="s">
        <v>7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  <c r="IO12" s="153"/>
      <c r="IP12" s="153"/>
      <c r="IQ12" s="153"/>
      <c r="IR12" s="153"/>
      <c r="IS12" s="153"/>
      <c r="IT12" s="153"/>
      <c r="IU12" s="153"/>
      <c r="IV12" s="153"/>
    </row>
    <row r="13" spans="1:256" s="34" customFormat="1" ht="74.25" customHeight="1" x14ac:dyDescent="0.35">
      <c r="A13" s="415" t="s">
        <v>306</v>
      </c>
      <c r="B13" s="416"/>
      <c r="C13" s="416"/>
      <c r="D13" s="416"/>
      <c r="E13" s="416"/>
      <c r="F13" s="416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s="154" customFormat="1" ht="23.45" customHeight="1" x14ac:dyDescent="0.35">
      <c r="A14" s="9"/>
      <c r="B14" s="7" t="s">
        <v>26</v>
      </c>
      <c r="C14" s="9"/>
      <c r="D14" s="7" t="s">
        <v>9</v>
      </c>
      <c r="E14" s="10">
        <v>3000</v>
      </c>
      <c r="F14" s="11" t="s">
        <v>7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  <c r="IR14" s="153"/>
      <c r="IS14" s="153"/>
      <c r="IT14" s="153"/>
      <c r="IU14" s="153"/>
      <c r="IV14" s="153"/>
    </row>
    <row r="15" spans="1:256" s="34" customFormat="1" ht="21" x14ac:dyDescent="0.35">
      <c r="A15" s="409" t="s">
        <v>27</v>
      </c>
      <c r="B15" s="410"/>
      <c r="C15" s="410"/>
      <c r="D15" s="410"/>
      <c r="E15" s="410"/>
      <c r="F15" s="410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s="34" customFormat="1" ht="21" customHeight="1" x14ac:dyDescent="0.35">
      <c r="A16" s="141"/>
      <c r="B16" s="7" t="s">
        <v>28</v>
      </c>
      <c r="C16" s="9"/>
      <c r="D16" s="9"/>
      <c r="E16" s="10"/>
      <c r="F16" s="14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s="34" customFormat="1" ht="21" customHeight="1" x14ac:dyDescent="0.35">
      <c r="A17" s="140"/>
      <c r="B17" s="140"/>
      <c r="C17" s="139" t="s">
        <v>29</v>
      </c>
      <c r="D17" s="12" t="s">
        <v>9</v>
      </c>
      <c r="E17" s="13">
        <v>387100</v>
      </c>
      <c r="F17" s="25" t="s">
        <v>7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s="34" customFormat="1" ht="96.75" customHeight="1" x14ac:dyDescent="0.35">
      <c r="A18" s="411" t="s">
        <v>30</v>
      </c>
      <c r="B18" s="412"/>
      <c r="C18" s="412"/>
      <c r="D18" s="412"/>
      <c r="E18" s="412"/>
      <c r="F18" s="41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s="152" customFormat="1" ht="24.75" customHeight="1" x14ac:dyDescent="0.35">
      <c r="A19" s="21"/>
      <c r="B19" s="407" t="s">
        <v>31</v>
      </c>
      <c r="C19" s="408"/>
      <c r="D19" s="19" t="s">
        <v>6</v>
      </c>
      <c r="E19" s="22">
        <f>SUM(E20)</f>
        <v>3148000</v>
      </c>
      <c r="F19" s="23" t="s">
        <v>7</v>
      </c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151"/>
      <c r="FE19" s="151"/>
      <c r="FF19" s="151"/>
      <c r="FG19" s="151"/>
      <c r="FH19" s="151"/>
      <c r="FI19" s="151"/>
      <c r="FJ19" s="151"/>
      <c r="FK19" s="151"/>
      <c r="FL19" s="151"/>
      <c r="FM19" s="151"/>
      <c r="FN19" s="151"/>
      <c r="FO19" s="151"/>
      <c r="FP19" s="151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  <c r="IO19" s="151"/>
      <c r="IP19" s="151"/>
      <c r="IQ19" s="151"/>
      <c r="IR19" s="151"/>
      <c r="IS19" s="151"/>
      <c r="IT19" s="151"/>
      <c r="IU19" s="151"/>
      <c r="IV19" s="151"/>
    </row>
    <row r="20" spans="1:256" s="34" customFormat="1" ht="26.45" customHeight="1" x14ac:dyDescent="0.35">
      <c r="A20" s="141"/>
      <c r="B20" s="141"/>
      <c r="C20" s="7" t="s">
        <v>32</v>
      </c>
      <c r="D20" s="7" t="s">
        <v>6</v>
      </c>
      <c r="E20" s="10">
        <f>E21+E23</f>
        <v>3148000</v>
      </c>
      <c r="F20" s="11" t="s">
        <v>7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s="154" customFormat="1" ht="23.45" customHeight="1" x14ac:dyDescent="0.35">
      <c r="A21" s="9"/>
      <c r="B21" s="9"/>
      <c r="C21" s="7" t="s">
        <v>33</v>
      </c>
      <c r="D21" s="7" t="s">
        <v>9</v>
      </c>
      <c r="E21" s="10">
        <v>3034000</v>
      </c>
      <c r="F21" s="11" t="s">
        <v>7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  <c r="IT21" s="153"/>
      <c r="IU21" s="153"/>
      <c r="IV21" s="153"/>
    </row>
    <row r="22" spans="1:256" s="34" customFormat="1" ht="48.75" customHeight="1" x14ac:dyDescent="0.35">
      <c r="A22" s="415" t="s">
        <v>34</v>
      </c>
      <c r="B22" s="416"/>
      <c r="C22" s="416"/>
      <c r="D22" s="416"/>
      <c r="E22" s="416"/>
      <c r="F22" s="416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s="154" customFormat="1" ht="23.25" customHeight="1" x14ac:dyDescent="0.35">
      <c r="A23" s="400"/>
      <c r="B23" s="400"/>
      <c r="C23" s="401" t="s">
        <v>35</v>
      </c>
      <c r="D23" s="401" t="s">
        <v>9</v>
      </c>
      <c r="E23" s="402">
        <v>114000</v>
      </c>
      <c r="F23" s="403" t="s">
        <v>7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  <c r="IR23" s="153"/>
      <c r="IS23" s="153"/>
      <c r="IT23" s="153"/>
      <c r="IU23" s="153"/>
      <c r="IV23" s="153"/>
    </row>
    <row r="24" spans="1:256" s="34" customFormat="1" ht="78.75" customHeight="1" x14ac:dyDescent="0.35">
      <c r="A24" s="415" t="s">
        <v>36</v>
      </c>
      <c r="B24" s="416"/>
      <c r="C24" s="416"/>
      <c r="D24" s="416"/>
      <c r="E24" s="416"/>
      <c r="F24" s="416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</row>
    <row r="25" spans="1:256" s="154" customFormat="1" ht="26.45" customHeight="1" x14ac:dyDescent="0.35">
      <c r="A25" s="9"/>
      <c r="B25" s="7" t="s">
        <v>37</v>
      </c>
      <c r="C25" s="9"/>
      <c r="D25" s="7" t="s">
        <v>6</v>
      </c>
      <c r="E25" s="10">
        <f>E26+E55+E97+E108</f>
        <v>2057400</v>
      </c>
      <c r="F25" s="11" t="s">
        <v>7</v>
      </c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  <c r="IR25" s="153"/>
      <c r="IS25" s="153"/>
      <c r="IT25" s="153"/>
      <c r="IU25" s="153"/>
      <c r="IV25" s="153"/>
    </row>
    <row r="26" spans="1:256" s="154" customFormat="1" ht="26.45" customHeight="1" x14ac:dyDescent="0.35">
      <c r="A26" s="9"/>
      <c r="B26" s="9"/>
      <c r="C26" s="7" t="s">
        <v>38</v>
      </c>
      <c r="D26" s="7" t="s">
        <v>6</v>
      </c>
      <c r="E26" s="10">
        <f>E27+E29+E32+E34+E36+E38+E40+E47+E49+E51+E53</f>
        <v>1471400</v>
      </c>
      <c r="F26" s="11" t="s">
        <v>7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  <c r="IT26" s="153"/>
      <c r="IU26" s="153"/>
      <c r="IV26" s="153"/>
    </row>
    <row r="27" spans="1:256" s="154" customFormat="1" ht="23.45" customHeight="1" x14ac:dyDescent="0.35">
      <c r="A27" s="9"/>
      <c r="B27" s="9"/>
      <c r="C27" s="7" t="s">
        <v>39</v>
      </c>
      <c r="D27" s="7" t="s">
        <v>9</v>
      </c>
      <c r="E27" s="10">
        <v>200000</v>
      </c>
      <c r="F27" s="11" t="s">
        <v>7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  <c r="IO27" s="153"/>
      <c r="IP27" s="153"/>
      <c r="IQ27" s="153"/>
      <c r="IR27" s="153"/>
      <c r="IS27" s="153"/>
      <c r="IT27" s="153"/>
      <c r="IU27" s="153"/>
      <c r="IV27" s="153"/>
    </row>
    <row r="28" spans="1:256" s="34" customFormat="1" ht="51.75" customHeight="1" x14ac:dyDescent="0.35">
      <c r="A28" s="415" t="s">
        <v>307</v>
      </c>
      <c r="B28" s="416"/>
      <c r="C28" s="416"/>
      <c r="D28" s="416"/>
      <c r="E28" s="416"/>
      <c r="F28" s="416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</row>
    <row r="29" spans="1:256" s="154" customFormat="1" ht="23.45" customHeight="1" x14ac:dyDescent="0.35">
      <c r="A29" s="9"/>
      <c r="B29" s="9"/>
      <c r="C29" s="7" t="s">
        <v>40</v>
      </c>
      <c r="D29" s="7" t="s">
        <v>9</v>
      </c>
      <c r="E29" s="10">
        <v>303400</v>
      </c>
      <c r="F29" s="11" t="s">
        <v>7</v>
      </c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  <c r="IO29" s="153"/>
      <c r="IP29" s="153"/>
      <c r="IQ29" s="153"/>
      <c r="IR29" s="153"/>
      <c r="IS29" s="153"/>
      <c r="IT29" s="153"/>
      <c r="IU29" s="153"/>
      <c r="IV29" s="153"/>
    </row>
    <row r="30" spans="1:256" s="34" customFormat="1" ht="47.25" customHeight="1" x14ac:dyDescent="0.35">
      <c r="A30" s="415" t="s">
        <v>41</v>
      </c>
      <c r="B30" s="416"/>
      <c r="C30" s="416"/>
      <c r="D30" s="416"/>
      <c r="E30" s="416"/>
      <c r="F30" s="416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</row>
    <row r="31" spans="1:256" s="154" customFormat="1" ht="23.45" customHeight="1" x14ac:dyDescent="0.35">
      <c r="A31" s="9"/>
      <c r="B31" s="9"/>
      <c r="C31" s="7" t="s">
        <v>42</v>
      </c>
      <c r="D31" s="9"/>
      <c r="E31" s="9"/>
      <c r="F31" s="9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  <c r="IO31" s="153"/>
      <c r="IP31" s="153"/>
      <c r="IQ31" s="153"/>
      <c r="IR31" s="153"/>
      <c r="IS31" s="153"/>
      <c r="IT31" s="153"/>
      <c r="IU31" s="153"/>
      <c r="IV31" s="153"/>
    </row>
    <row r="32" spans="1:256" s="154" customFormat="1" ht="20.25" customHeight="1" x14ac:dyDescent="0.35">
      <c r="A32" s="9"/>
      <c r="B32" s="9"/>
      <c r="C32" s="7" t="s">
        <v>43</v>
      </c>
      <c r="D32" s="7" t="s">
        <v>9</v>
      </c>
      <c r="E32" s="404">
        <v>20000</v>
      </c>
      <c r="F32" s="11" t="s">
        <v>7</v>
      </c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  <c r="IO32" s="153"/>
      <c r="IP32" s="153"/>
      <c r="IQ32" s="153"/>
      <c r="IR32" s="153"/>
      <c r="IS32" s="153"/>
      <c r="IT32" s="153"/>
      <c r="IU32" s="153"/>
      <c r="IV32" s="153"/>
    </row>
    <row r="33" spans="1:256" s="34" customFormat="1" ht="95.25" customHeight="1" x14ac:dyDescent="0.35">
      <c r="A33" s="415" t="s">
        <v>44</v>
      </c>
      <c r="B33" s="416"/>
      <c r="C33" s="416"/>
      <c r="D33" s="416"/>
      <c r="E33" s="416"/>
      <c r="F33" s="416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</row>
    <row r="34" spans="1:256" s="154" customFormat="1" ht="23.45" customHeight="1" x14ac:dyDescent="0.35">
      <c r="A34" s="9"/>
      <c r="B34" s="9"/>
      <c r="C34" s="7" t="s">
        <v>45</v>
      </c>
      <c r="D34" s="7" t="s">
        <v>9</v>
      </c>
      <c r="E34" s="404">
        <v>20000</v>
      </c>
      <c r="F34" s="11" t="s">
        <v>7</v>
      </c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153"/>
      <c r="HU34" s="153"/>
      <c r="HV34" s="153"/>
      <c r="HW34" s="153"/>
      <c r="HX34" s="153"/>
      <c r="HY34" s="153"/>
      <c r="HZ34" s="153"/>
      <c r="IA34" s="153"/>
      <c r="IB34" s="153"/>
      <c r="IC34" s="153"/>
      <c r="ID34" s="153"/>
      <c r="IE34" s="153"/>
      <c r="IF34" s="153"/>
      <c r="IG34" s="153"/>
      <c r="IH34" s="153"/>
      <c r="II34" s="153"/>
      <c r="IJ34" s="153"/>
      <c r="IK34" s="153"/>
      <c r="IL34" s="153"/>
      <c r="IM34" s="153"/>
      <c r="IN34" s="153"/>
      <c r="IO34" s="153"/>
      <c r="IP34" s="153"/>
      <c r="IQ34" s="153"/>
      <c r="IR34" s="153"/>
      <c r="IS34" s="153"/>
      <c r="IT34" s="153"/>
      <c r="IU34" s="153"/>
      <c r="IV34" s="153"/>
    </row>
    <row r="35" spans="1:256" s="34" customFormat="1" ht="76.5" customHeight="1" x14ac:dyDescent="0.35">
      <c r="A35" s="415" t="s">
        <v>46</v>
      </c>
      <c r="B35" s="416"/>
      <c r="C35" s="416"/>
      <c r="D35" s="416"/>
      <c r="E35" s="416"/>
      <c r="F35" s="416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</row>
    <row r="36" spans="1:256" s="154" customFormat="1" ht="21" customHeight="1" x14ac:dyDescent="0.35">
      <c r="A36" s="9"/>
      <c r="B36" s="9"/>
      <c r="C36" s="7" t="s">
        <v>47</v>
      </c>
      <c r="D36" s="7" t="s">
        <v>9</v>
      </c>
      <c r="E36" s="10">
        <v>36000</v>
      </c>
      <c r="F36" s="11" t="s">
        <v>7</v>
      </c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  <c r="IO36" s="153"/>
      <c r="IP36" s="153"/>
      <c r="IQ36" s="153"/>
      <c r="IR36" s="153"/>
      <c r="IS36" s="153"/>
      <c r="IT36" s="153"/>
      <c r="IU36" s="153"/>
      <c r="IV36" s="153"/>
    </row>
    <row r="37" spans="1:256" s="34" customFormat="1" ht="51" customHeight="1" x14ac:dyDescent="0.35">
      <c r="A37" s="415" t="s">
        <v>48</v>
      </c>
      <c r="B37" s="416"/>
      <c r="C37" s="416"/>
      <c r="D37" s="416"/>
      <c r="E37" s="416"/>
      <c r="F37" s="416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</row>
    <row r="38" spans="1:256" s="154" customFormat="1" ht="24.75" customHeight="1" x14ac:dyDescent="0.35">
      <c r="A38" s="9"/>
      <c r="B38" s="9"/>
      <c r="C38" s="7" t="s">
        <v>49</v>
      </c>
      <c r="D38" s="7" t="s">
        <v>9</v>
      </c>
      <c r="E38" s="10">
        <v>24000</v>
      </c>
      <c r="F38" s="11" t="s">
        <v>7</v>
      </c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  <c r="IO38" s="153"/>
      <c r="IP38" s="153"/>
      <c r="IQ38" s="153"/>
      <c r="IR38" s="153"/>
      <c r="IS38" s="153"/>
      <c r="IT38" s="153"/>
      <c r="IU38" s="153"/>
      <c r="IV38" s="153"/>
    </row>
    <row r="39" spans="1:256" s="34" customFormat="1" ht="79.5" customHeight="1" x14ac:dyDescent="0.35">
      <c r="A39" s="415" t="s">
        <v>50</v>
      </c>
      <c r="B39" s="416"/>
      <c r="C39" s="416"/>
      <c r="D39" s="416"/>
      <c r="E39" s="416"/>
      <c r="F39" s="416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</row>
    <row r="40" spans="1:256" s="154" customFormat="1" ht="23.45" customHeight="1" x14ac:dyDescent="0.35">
      <c r="A40" s="9"/>
      <c r="B40" s="9"/>
      <c r="C40" s="7" t="s">
        <v>51</v>
      </c>
      <c r="D40" s="7" t="s">
        <v>9</v>
      </c>
      <c r="E40" s="10">
        <v>84000</v>
      </c>
      <c r="F40" s="11" t="s">
        <v>7</v>
      </c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  <c r="IO40" s="153"/>
      <c r="IP40" s="153"/>
      <c r="IQ40" s="153"/>
      <c r="IR40" s="153"/>
      <c r="IS40" s="153"/>
      <c r="IT40" s="153"/>
      <c r="IU40" s="153"/>
      <c r="IV40" s="153"/>
    </row>
    <row r="41" spans="1:256" s="34" customFormat="1" ht="69.75" customHeight="1" x14ac:dyDescent="0.35">
      <c r="A41" s="415" t="s">
        <v>52</v>
      </c>
      <c r="B41" s="416"/>
      <c r="C41" s="416"/>
      <c r="D41" s="416"/>
      <c r="E41" s="416"/>
      <c r="F41" s="416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</row>
    <row r="42" spans="1:256" s="34" customFormat="1" ht="21" x14ac:dyDescent="0.35">
      <c r="A42" s="381"/>
      <c r="B42" s="382"/>
      <c r="C42" s="382"/>
      <c r="D42" s="382"/>
      <c r="E42" s="382"/>
      <c r="F42" s="38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</row>
    <row r="43" spans="1:256" s="34" customFormat="1" ht="21" x14ac:dyDescent="0.35">
      <c r="A43" s="381"/>
      <c r="B43" s="382"/>
      <c r="C43" s="382"/>
      <c r="D43" s="382"/>
      <c r="E43" s="382"/>
      <c r="F43" s="38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</row>
    <row r="44" spans="1:256" s="34" customFormat="1" ht="21" x14ac:dyDescent="0.35">
      <c r="A44" s="381"/>
      <c r="B44" s="382"/>
      <c r="C44" s="382"/>
      <c r="D44" s="382"/>
      <c r="E44" s="382"/>
      <c r="F44" s="38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</row>
    <row r="45" spans="1:256" s="34" customFormat="1" ht="21" x14ac:dyDescent="0.35">
      <c r="A45" s="381"/>
      <c r="B45" s="382"/>
      <c r="C45" s="382"/>
      <c r="D45" s="382"/>
      <c r="E45" s="382"/>
      <c r="F45" s="38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</row>
    <row r="46" spans="1:256" s="34" customFormat="1" ht="21" x14ac:dyDescent="0.35">
      <c r="A46" s="381"/>
      <c r="B46" s="382"/>
      <c r="C46" s="382"/>
      <c r="D46" s="382"/>
      <c r="E46" s="382"/>
      <c r="F46" s="38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</row>
    <row r="47" spans="1:256" s="154" customFormat="1" ht="26.25" customHeight="1" x14ac:dyDescent="0.35">
      <c r="A47" s="9"/>
      <c r="B47" s="9"/>
      <c r="C47" s="7" t="s">
        <v>53</v>
      </c>
      <c r="D47" s="7" t="s">
        <v>9</v>
      </c>
      <c r="E47" s="10">
        <v>100000</v>
      </c>
      <c r="F47" s="11" t="s">
        <v>7</v>
      </c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3"/>
      <c r="CM47" s="153"/>
      <c r="CN47" s="153"/>
      <c r="CO47" s="153"/>
      <c r="CP47" s="153"/>
      <c r="CQ47" s="153"/>
      <c r="CR47" s="153"/>
      <c r="CS47" s="153"/>
      <c r="CT47" s="153"/>
      <c r="CU47" s="153"/>
      <c r="CV47" s="153"/>
      <c r="CW47" s="153"/>
      <c r="CX47" s="153"/>
      <c r="CY47" s="153"/>
      <c r="CZ47" s="153"/>
      <c r="DA47" s="153"/>
      <c r="DB47" s="153"/>
      <c r="DC47" s="153"/>
      <c r="DD47" s="153"/>
      <c r="DE47" s="153"/>
      <c r="DF47" s="153"/>
      <c r="DG47" s="153"/>
      <c r="DH47" s="153"/>
      <c r="DI47" s="153"/>
      <c r="DJ47" s="153"/>
      <c r="DK47" s="153"/>
      <c r="DL47" s="153"/>
      <c r="DM47" s="153"/>
      <c r="DN47" s="153"/>
      <c r="DO47" s="153"/>
      <c r="DP47" s="153"/>
      <c r="DQ47" s="153"/>
      <c r="DR47" s="153"/>
      <c r="DS47" s="153"/>
      <c r="DT47" s="153"/>
      <c r="DU47" s="153"/>
      <c r="DV47" s="153"/>
      <c r="DW47" s="153"/>
      <c r="DX47" s="153"/>
      <c r="DY47" s="153"/>
      <c r="DZ47" s="153"/>
      <c r="EA47" s="153"/>
      <c r="EB47" s="153"/>
      <c r="EC47" s="153"/>
      <c r="ED47" s="153"/>
      <c r="EE47" s="153"/>
      <c r="EF47" s="153"/>
      <c r="EG47" s="153"/>
      <c r="EH47" s="153"/>
      <c r="EI47" s="153"/>
      <c r="EJ47" s="153"/>
      <c r="EK47" s="153"/>
      <c r="EL47" s="153"/>
      <c r="EM47" s="153"/>
      <c r="EN47" s="153"/>
      <c r="EO47" s="153"/>
      <c r="EP47" s="153"/>
      <c r="EQ47" s="153"/>
      <c r="ER47" s="153"/>
      <c r="ES47" s="153"/>
      <c r="ET47" s="153"/>
      <c r="EU47" s="153"/>
      <c r="EV47" s="153"/>
      <c r="EW47" s="153"/>
      <c r="EX47" s="153"/>
      <c r="EY47" s="153"/>
      <c r="EZ47" s="153"/>
      <c r="FA47" s="153"/>
      <c r="FB47" s="153"/>
      <c r="FC47" s="153"/>
      <c r="FD47" s="153"/>
      <c r="FE47" s="153"/>
      <c r="FF47" s="153"/>
      <c r="FG47" s="153"/>
      <c r="FH47" s="153"/>
      <c r="FI47" s="153"/>
      <c r="FJ47" s="153"/>
      <c r="FK47" s="153"/>
      <c r="FL47" s="153"/>
      <c r="FM47" s="153"/>
      <c r="FN47" s="153"/>
      <c r="FO47" s="153"/>
      <c r="FP47" s="153"/>
      <c r="FQ47" s="153"/>
      <c r="FR47" s="153"/>
      <c r="FS47" s="153"/>
      <c r="FT47" s="153"/>
      <c r="FU47" s="153"/>
      <c r="FV47" s="153"/>
      <c r="FW47" s="153"/>
      <c r="FX47" s="153"/>
      <c r="FY47" s="153"/>
      <c r="FZ47" s="153"/>
      <c r="GA47" s="153"/>
      <c r="GB47" s="153"/>
      <c r="GC47" s="153"/>
      <c r="GD47" s="153"/>
      <c r="GE47" s="153"/>
      <c r="GF47" s="153"/>
      <c r="GG47" s="153"/>
      <c r="GH47" s="153"/>
      <c r="GI47" s="153"/>
      <c r="GJ47" s="153"/>
      <c r="GK47" s="153"/>
      <c r="GL47" s="153"/>
      <c r="GM47" s="153"/>
      <c r="GN47" s="153"/>
      <c r="GO47" s="153"/>
      <c r="GP47" s="153"/>
      <c r="GQ47" s="153"/>
      <c r="GR47" s="153"/>
      <c r="GS47" s="153"/>
      <c r="GT47" s="153"/>
      <c r="GU47" s="153"/>
      <c r="GV47" s="153"/>
      <c r="GW47" s="153"/>
      <c r="GX47" s="153"/>
      <c r="GY47" s="153"/>
      <c r="GZ47" s="153"/>
      <c r="HA47" s="153"/>
      <c r="HB47" s="153"/>
      <c r="HC47" s="153"/>
      <c r="HD47" s="153"/>
      <c r="HE47" s="153"/>
      <c r="HF47" s="153"/>
      <c r="HG47" s="153"/>
      <c r="HH47" s="153"/>
      <c r="HI47" s="153"/>
      <c r="HJ47" s="153"/>
      <c r="HK47" s="153"/>
      <c r="HL47" s="153"/>
      <c r="HM47" s="153"/>
      <c r="HN47" s="153"/>
      <c r="HO47" s="153"/>
      <c r="HP47" s="153"/>
      <c r="HQ47" s="153"/>
      <c r="HR47" s="153"/>
      <c r="HS47" s="153"/>
      <c r="HT47" s="153"/>
      <c r="HU47" s="153"/>
      <c r="HV47" s="153"/>
      <c r="HW47" s="153"/>
      <c r="HX47" s="153"/>
      <c r="HY47" s="153"/>
      <c r="HZ47" s="153"/>
      <c r="IA47" s="153"/>
      <c r="IB47" s="153"/>
      <c r="IC47" s="153"/>
      <c r="ID47" s="153"/>
      <c r="IE47" s="153"/>
      <c r="IF47" s="153"/>
      <c r="IG47" s="153"/>
      <c r="IH47" s="153"/>
      <c r="II47" s="153"/>
      <c r="IJ47" s="153"/>
      <c r="IK47" s="153"/>
      <c r="IL47" s="153"/>
      <c r="IM47" s="153"/>
      <c r="IN47" s="153"/>
      <c r="IO47" s="153"/>
      <c r="IP47" s="153"/>
      <c r="IQ47" s="153"/>
      <c r="IR47" s="153"/>
      <c r="IS47" s="153"/>
      <c r="IT47" s="153"/>
      <c r="IU47" s="153"/>
      <c r="IV47" s="153"/>
    </row>
    <row r="48" spans="1:256" s="34" customFormat="1" ht="119.25" customHeight="1" x14ac:dyDescent="0.35">
      <c r="A48" s="415" t="s">
        <v>54</v>
      </c>
      <c r="B48" s="416"/>
      <c r="C48" s="416"/>
      <c r="D48" s="416"/>
      <c r="E48" s="416"/>
      <c r="F48" s="41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</row>
    <row r="49" spans="1:256" s="154" customFormat="1" ht="24" customHeight="1" x14ac:dyDescent="0.35">
      <c r="A49" s="9"/>
      <c r="B49" s="9"/>
      <c r="C49" s="7" t="s">
        <v>55</v>
      </c>
      <c r="D49" s="7" t="s">
        <v>9</v>
      </c>
      <c r="E49" s="10">
        <v>82000</v>
      </c>
      <c r="F49" s="11" t="s">
        <v>7</v>
      </c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  <c r="DC49" s="153"/>
      <c r="DD49" s="153"/>
      <c r="DE49" s="153"/>
      <c r="DF49" s="153"/>
      <c r="DG49" s="153"/>
      <c r="DH49" s="153"/>
      <c r="DI49" s="153"/>
      <c r="DJ49" s="153"/>
      <c r="DK49" s="153"/>
      <c r="DL49" s="153"/>
      <c r="DM49" s="153"/>
      <c r="DN49" s="153"/>
      <c r="DO49" s="153"/>
      <c r="DP49" s="153"/>
      <c r="DQ49" s="153"/>
      <c r="DR49" s="153"/>
      <c r="DS49" s="153"/>
      <c r="DT49" s="153"/>
      <c r="DU49" s="153"/>
      <c r="DV49" s="153"/>
      <c r="DW49" s="153"/>
      <c r="DX49" s="153"/>
      <c r="DY49" s="153"/>
      <c r="DZ49" s="153"/>
      <c r="EA49" s="153"/>
      <c r="EB49" s="153"/>
      <c r="EC49" s="153"/>
      <c r="ED49" s="153"/>
      <c r="EE49" s="153"/>
      <c r="EF49" s="153"/>
      <c r="EG49" s="153"/>
      <c r="EH49" s="153"/>
      <c r="EI49" s="153"/>
      <c r="EJ49" s="153"/>
      <c r="EK49" s="153"/>
      <c r="EL49" s="153"/>
      <c r="EM49" s="153"/>
      <c r="EN49" s="153"/>
      <c r="EO49" s="153"/>
      <c r="EP49" s="153"/>
      <c r="EQ49" s="153"/>
      <c r="ER49" s="153"/>
      <c r="ES49" s="153"/>
      <c r="ET49" s="153"/>
      <c r="EU49" s="153"/>
      <c r="EV49" s="153"/>
      <c r="EW49" s="153"/>
      <c r="EX49" s="153"/>
      <c r="EY49" s="153"/>
      <c r="EZ49" s="153"/>
      <c r="FA49" s="153"/>
      <c r="FB49" s="153"/>
      <c r="FC49" s="153"/>
      <c r="FD49" s="153"/>
      <c r="FE49" s="153"/>
      <c r="FF49" s="153"/>
      <c r="FG49" s="153"/>
      <c r="FH49" s="153"/>
      <c r="FI49" s="153"/>
      <c r="FJ49" s="153"/>
      <c r="FK49" s="153"/>
      <c r="FL49" s="153"/>
      <c r="FM49" s="153"/>
      <c r="FN49" s="153"/>
      <c r="FO49" s="153"/>
      <c r="FP49" s="153"/>
      <c r="FQ49" s="153"/>
      <c r="FR49" s="153"/>
      <c r="FS49" s="153"/>
      <c r="FT49" s="153"/>
      <c r="FU49" s="153"/>
      <c r="FV49" s="153"/>
      <c r="FW49" s="153"/>
      <c r="FX49" s="153"/>
      <c r="FY49" s="153"/>
      <c r="FZ49" s="153"/>
      <c r="GA49" s="153"/>
      <c r="GB49" s="153"/>
      <c r="GC49" s="153"/>
      <c r="GD49" s="153"/>
      <c r="GE49" s="153"/>
      <c r="GF49" s="153"/>
      <c r="GG49" s="153"/>
      <c r="GH49" s="153"/>
      <c r="GI49" s="153"/>
      <c r="GJ49" s="153"/>
      <c r="GK49" s="153"/>
      <c r="GL49" s="153"/>
      <c r="GM49" s="153"/>
      <c r="GN49" s="153"/>
      <c r="GO49" s="153"/>
      <c r="GP49" s="153"/>
      <c r="GQ49" s="153"/>
      <c r="GR49" s="153"/>
      <c r="GS49" s="153"/>
      <c r="GT49" s="153"/>
      <c r="GU49" s="153"/>
      <c r="GV49" s="153"/>
      <c r="GW49" s="153"/>
      <c r="GX49" s="153"/>
      <c r="GY49" s="153"/>
      <c r="GZ49" s="153"/>
      <c r="HA49" s="153"/>
      <c r="HB49" s="153"/>
      <c r="HC49" s="153"/>
      <c r="HD49" s="153"/>
      <c r="HE49" s="153"/>
      <c r="HF49" s="153"/>
      <c r="HG49" s="153"/>
      <c r="HH49" s="153"/>
      <c r="HI49" s="153"/>
      <c r="HJ49" s="153"/>
      <c r="HK49" s="153"/>
      <c r="HL49" s="153"/>
      <c r="HM49" s="153"/>
      <c r="HN49" s="153"/>
      <c r="HO49" s="153"/>
      <c r="HP49" s="153"/>
      <c r="HQ49" s="153"/>
      <c r="HR49" s="153"/>
      <c r="HS49" s="153"/>
      <c r="HT49" s="153"/>
      <c r="HU49" s="153"/>
      <c r="HV49" s="153"/>
      <c r="HW49" s="153"/>
      <c r="HX49" s="153"/>
      <c r="HY49" s="153"/>
      <c r="HZ49" s="153"/>
      <c r="IA49" s="153"/>
      <c r="IB49" s="153"/>
      <c r="IC49" s="153"/>
      <c r="ID49" s="153"/>
      <c r="IE49" s="153"/>
      <c r="IF49" s="153"/>
      <c r="IG49" s="153"/>
      <c r="IH49" s="153"/>
      <c r="II49" s="153"/>
      <c r="IJ49" s="153"/>
      <c r="IK49" s="153"/>
      <c r="IL49" s="153"/>
      <c r="IM49" s="153"/>
      <c r="IN49" s="153"/>
      <c r="IO49" s="153"/>
      <c r="IP49" s="153"/>
      <c r="IQ49" s="153"/>
      <c r="IR49" s="153"/>
      <c r="IS49" s="153"/>
      <c r="IT49" s="153"/>
      <c r="IU49" s="153"/>
      <c r="IV49" s="153"/>
    </row>
    <row r="50" spans="1:256" s="34" customFormat="1" ht="48.75" customHeight="1" x14ac:dyDescent="0.35">
      <c r="A50" s="415" t="s">
        <v>56</v>
      </c>
      <c r="B50" s="416"/>
      <c r="C50" s="416"/>
      <c r="D50" s="416"/>
      <c r="E50" s="416"/>
      <c r="F50" s="416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  <c r="IV50" s="33"/>
    </row>
    <row r="51" spans="1:256" s="154" customFormat="1" ht="23.25" customHeight="1" x14ac:dyDescent="0.35">
      <c r="A51" s="9"/>
      <c r="B51" s="9"/>
      <c r="C51" s="7" t="s">
        <v>57</v>
      </c>
      <c r="D51" s="7" t="s">
        <v>9</v>
      </c>
      <c r="E51" s="10">
        <v>600000</v>
      </c>
      <c r="F51" s="11" t="s">
        <v>7</v>
      </c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153"/>
      <c r="CZ51" s="153"/>
      <c r="DA51" s="153"/>
      <c r="DB51" s="153"/>
      <c r="DC51" s="153"/>
      <c r="DD51" s="153"/>
      <c r="DE51" s="153"/>
      <c r="DF51" s="153"/>
      <c r="DG51" s="153"/>
      <c r="DH51" s="153"/>
      <c r="DI51" s="153"/>
      <c r="DJ51" s="153"/>
      <c r="DK51" s="153"/>
      <c r="DL51" s="153"/>
      <c r="DM51" s="153"/>
      <c r="DN51" s="153"/>
      <c r="DO51" s="153"/>
      <c r="DP51" s="153"/>
      <c r="DQ51" s="153"/>
      <c r="DR51" s="153"/>
      <c r="DS51" s="153"/>
      <c r="DT51" s="153"/>
      <c r="DU51" s="153"/>
      <c r="DV51" s="153"/>
      <c r="DW51" s="153"/>
      <c r="DX51" s="153"/>
      <c r="DY51" s="153"/>
      <c r="DZ51" s="153"/>
      <c r="EA51" s="153"/>
      <c r="EB51" s="153"/>
      <c r="EC51" s="153"/>
      <c r="ED51" s="153"/>
      <c r="EE51" s="153"/>
      <c r="EF51" s="153"/>
      <c r="EG51" s="153"/>
      <c r="EH51" s="153"/>
      <c r="EI51" s="153"/>
      <c r="EJ51" s="153"/>
      <c r="EK51" s="153"/>
      <c r="EL51" s="153"/>
      <c r="EM51" s="153"/>
      <c r="EN51" s="153"/>
      <c r="EO51" s="153"/>
      <c r="EP51" s="153"/>
      <c r="EQ51" s="153"/>
      <c r="ER51" s="153"/>
      <c r="ES51" s="153"/>
      <c r="ET51" s="153"/>
      <c r="EU51" s="153"/>
      <c r="EV51" s="153"/>
      <c r="EW51" s="153"/>
      <c r="EX51" s="153"/>
      <c r="EY51" s="153"/>
      <c r="EZ51" s="153"/>
      <c r="FA51" s="153"/>
      <c r="FB51" s="153"/>
      <c r="FC51" s="153"/>
      <c r="FD51" s="153"/>
      <c r="FE51" s="153"/>
      <c r="FF51" s="153"/>
      <c r="FG51" s="153"/>
      <c r="FH51" s="153"/>
      <c r="FI51" s="153"/>
      <c r="FJ51" s="153"/>
      <c r="FK51" s="153"/>
      <c r="FL51" s="153"/>
      <c r="FM51" s="153"/>
      <c r="FN51" s="153"/>
      <c r="FO51" s="153"/>
      <c r="FP51" s="153"/>
      <c r="FQ51" s="153"/>
      <c r="FR51" s="153"/>
      <c r="FS51" s="153"/>
      <c r="FT51" s="153"/>
      <c r="FU51" s="153"/>
      <c r="FV51" s="153"/>
      <c r="FW51" s="153"/>
      <c r="FX51" s="153"/>
      <c r="FY51" s="153"/>
      <c r="FZ51" s="153"/>
      <c r="GA51" s="153"/>
      <c r="GB51" s="153"/>
      <c r="GC51" s="153"/>
      <c r="GD51" s="153"/>
      <c r="GE51" s="153"/>
      <c r="GF51" s="153"/>
      <c r="GG51" s="153"/>
      <c r="GH51" s="153"/>
      <c r="GI51" s="153"/>
      <c r="GJ51" s="153"/>
      <c r="GK51" s="153"/>
      <c r="GL51" s="153"/>
      <c r="GM51" s="153"/>
      <c r="GN51" s="153"/>
      <c r="GO51" s="153"/>
      <c r="GP51" s="153"/>
      <c r="GQ51" s="153"/>
      <c r="GR51" s="153"/>
      <c r="GS51" s="153"/>
      <c r="GT51" s="153"/>
      <c r="GU51" s="153"/>
      <c r="GV51" s="153"/>
      <c r="GW51" s="153"/>
      <c r="GX51" s="153"/>
      <c r="GY51" s="153"/>
      <c r="GZ51" s="153"/>
      <c r="HA51" s="153"/>
      <c r="HB51" s="153"/>
      <c r="HC51" s="153"/>
      <c r="HD51" s="153"/>
      <c r="HE51" s="153"/>
      <c r="HF51" s="153"/>
      <c r="HG51" s="153"/>
      <c r="HH51" s="153"/>
      <c r="HI51" s="153"/>
      <c r="HJ51" s="153"/>
      <c r="HK51" s="153"/>
      <c r="HL51" s="153"/>
      <c r="HM51" s="153"/>
      <c r="HN51" s="153"/>
      <c r="HO51" s="153"/>
      <c r="HP51" s="153"/>
      <c r="HQ51" s="153"/>
      <c r="HR51" s="153"/>
      <c r="HS51" s="153"/>
      <c r="HT51" s="153"/>
      <c r="HU51" s="153"/>
      <c r="HV51" s="153"/>
      <c r="HW51" s="153"/>
      <c r="HX51" s="153"/>
      <c r="HY51" s="153"/>
      <c r="HZ51" s="153"/>
      <c r="IA51" s="153"/>
      <c r="IB51" s="153"/>
      <c r="IC51" s="153"/>
      <c r="ID51" s="153"/>
      <c r="IE51" s="153"/>
      <c r="IF51" s="153"/>
      <c r="IG51" s="153"/>
      <c r="IH51" s="153"/>
      <c r="II51" s="153"/>
      <c r="IJ51" s="153"/>
      <c r="IK51" s="153"/>
      <c r="IL51" s="153"/>
      <c r="IM51" s="153"/>
      <c r="IN51" s="153"/>
      <c r="IO51" s="153"/>
      <c r="IP51" s="153"/>
      <c r="IQ51" s="153"/>
      <c r="IR51" s="153"/>
      <c r="IS51" s="153"/>
      <c r="IT51" s="153"/>
      <c r="IU51" s="153"/>
      <c r="IV51" s="153"/>
    </row>
    <row r="52" spans="1:256" s="34" customFormat="1" ht="48.75" customHeight="1" x14ac:dyDescent="0.35">
      <c r="A52" s="415" t="s">
        <v>58</v>
      </c>
      <c r="B52" s="416"/>
      <c r="C52" s="416"/>
      <c r="D52" s="416"/>
      <c r="E52" s="416"/>
      <c r="F52" s="416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  <c r="IV52" s="33"/>
    </row>
    <row r="53" spans="1:256" s="154" customFormat="1" ht="23.45" customHeight="1" x14ac:dyDescent="0.35">
      <c r="A53" s="9"/>
      <c r="B53" s="6"/>
      <c r="C53" s="93" t="s">
        <v>59</v>
      </c>
      <c r="D53" s="7" t="s">
        <v>9</v>
      </c>
      <c r="E53" s="10">
        <v>2000</v>
      </c>
      <c r="F53" s="11" t="s">
        <v>7</v>
      </c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  <c r="CL53" s="153"/>
      <c r="CM53" s="153"/>
      <c r="CN53" s="153"/>
      <c r="CO53" s="153"/>
      <c r="CP53" s="153"/>
      <c r="CQ53" s="153"/>
      <c r="CR53" s="153"/>
      <c r="CS53" s="153"/>
      <c r="CT53" s="153"/>
      <c r="CU53" s="153"/>
      <c r="CV53" s="153"/>
      <c r="CW53" s="153"/>
      <c r="CX53" s="153"/>
      <c r="CY53" s="153"/>
      <c r="CZ53" s="153"/>
      <c r="DA53" s="153"/>
      <c r="DB53" s="153"/>
      <c r="DC53" s="153"/>
      <c r="DD53" s="153"/>
      <c r="DE53" s="153"/>
      <c r="DF53" s="153"/>
      <c r="DG53" s="153"/>
      <c r="DH53" s="153"/>
      <c r="DI53" s="153"/>
      <c r="DJ53" s="153"/>
      <c r="DK53" s="153"/>
      <c r="DL53" s="153"/>
      <c r="DM53" s="153"/>
      <c r="DN53" s="153"/>
      <c r="DO53" s="153"/>
      <c r="DP53" s="153"/>
      <c r="DQ53" s="153"/>
      <c r="DR53" s="153"/>
      <c r="DS53" s="153"/>
      <c r="DT53" s="153"/>
      <c r="DU53" s="153"/>
      <c r="DV53" s="153"/>
      <c r="DW53" s="153"/>
      <c r="DX53" s="153"/>
      <c r="DY53" s="153"/>
      <c r="DZ53" s="153"/>
      <c r="EA53" s="153"/>
      <c r="EB53" s="153"/>
      <c r="EC53" s="153"/>
      <c r="ED53" s="153"/>
      <c r="EE53" s="153"/>
      <c r="EF53" s="153"/>
      <c r="EG53" s="153"/>
      <c r="EH53" s="153"/>
      <c r="EI53" s="153"/>
      <c r="EJ53" s="153"/>
      <c r="EK53" s="153"/>
      <c r="EL53" s="153"/>
      <c r="EM53" s="153"/>
      <c r="EN53" s="153"/>
      <c r="EO53" s="153"/>
      <c r="EP53" s="153"/>
      <c r="EQ53" s="153"/>
      <c r="ER53" s="153"/>
      <c r="ES53" s="153"/>
      <c r="ET53" s="153"/>
      <c r="EU53" s="153"/>
      <c r="EV53" s="153"/>
      <c r="EW53" s="153"/>
      <c r="EX53" s="153"/>
      <c r="EY53" s="153"/>
      <c r="EZ53" s="153"/>
      <c r="FA53" s="153"/>
      <c r="FB53" s="153"/>
      <c r="FC53" s="153"/>
      <c r="FD53" s="153"/>
      <c r="FE53" s="153"/>
      <c r="FF53" s="153"/>
      <c r="FG53" s="153"/>
      <c r="FH53" s="153"/>
      <c r="FI53" s="153"/>
      <c r="FJ53" s="153"/>
      <c r="FK53" s="153"/>
      <c r="FL53" s="153"/>
      <c r="FM53" s="153"/>
      <c r="FN53" s="153"/>
      <c r="FO53" s="153"/>
      <c r="FP53" s="153"/>
      <c r="FQ53" s="153"/>
      <c r="FR53" s="153"/>
      <c r="FS53" s="153"/>
      <c r="FT53" s="153"/>
      <c r="FU53" s="153"/>
      <c r="FV53" s="153"/>
      <c r="FW53" s="153"/>
      <c r="FX53" s="153"/>
      <c r="FY53" s="153"/>
      <c r="FZ53" s="153"/>
      <c r="GA53" s="153"/>
      <c r="GB53" s="153"/>
      <c r="GC53" s="153"/>
      <c r="GD53" s="153"/>
      <c r="GE53" s="153"/>
      <c r="GF53" s="153"/>
      <c r="GG53" s="153"/>
      <c r="GH53" s="153"/>
      <c r="GI53" s="153"/>
      <c r="GJ53" s="153"/>
      <c r="GK53" s="153"/>
      <c r="GL53" s="153"/>
      <c r="GM53" s="153"/>
      <c r="GN53" s="153"/>
      <c r="GO53" s="153"/>
      <c r="GP53" s="153"/>
      <c r="GQ53" s="153"/>
      <c r="GR53" s="153"/>
      <c r="GS53" s="153"/>
      <c r="GT53" s="153"/>
      <c r="GU53" s="153"/>
      <c r="GV53" s="153"/>
      <c r="GW53" s="153"/>
      <c r="GX53" s="153"/>
      <c r="GY53" s="153"/>
      <c r="GZ53" s="153"/>
      <c r="HA53" s="153"/>
      <c r="HB53" s="153"/>
      <c r="HC53" s="153"/>
      <c r="HD53" s="153"/>
      <c r="HE53" s="153"/>
      <c r="HF53" s="153"/>
      <c r="HG53" s="153"/>
      <c r="HH53" s="153"/>
      <c r="HI53" s="153"/>
      <c r="HJ53" s="153"/>
      <c r="HK53" s="153"/>
      <c r="HL53" s="153"/>
      <c r="HM53" s="153"/>
      <c r="HN53" s="153"/>
      <c r="HO53" s="153"/>
      <c r="HP53" s="153"/>
      <c r="HQ53" s="153"/>
      <c r="HR53" s="153"/>
      <c r="HS53" s="153"/>
      <c r="HT53" s="153"/>
      <c r="HU53" s="153"/>
      <c r="HV53" s="153"/>
      <c r="HW53" s="153"/>
      <c r="HX53" s="153"/>
      <c r="HY53" s="153"/>
      <c r="HZ53" s="153"/>
      <c r="IA53" s="153"/>
      <c r="IB53" s="153"/>
      <c r="IC53" s="153"/>
      <c r="ID53" s="153"/>
      <c r="IE53" s="153"/>
      <c r="IF53" s="153"/>
      <c r="IG53" s="153"/>
      <c r="IH53" s="153"/>
      <c r="II53" s="153"/>
      <c r="IJ53" s="153"/>
      <c r="IK53" s="153"/>
      <c r="IL53" s="153"/>
      <c r="IM53" s="153"/>
      <c r="IN53" s="153"/>
      <c r="IO53" s="153"/>
      <c r="IP53" s="153"/>
      <c r="IQ53" s="153"/>
      <c r="IR53" s="153"/>
      <c r="IS53" s="153"/>
      <c r="IT53" s="153"/>
      <c r="IU53" s="153"/>
      <c r="IV53" s="153"/>
    </row>
    <row r="54" spans="1:256" s="34" customFormat="1" ht="24.75" customHeight="1" x14ac:dyDescent="0.35">
      <c r="A54" s="415" t="s">
        <v>60</v>
      </c>
      <c r="B54" s="416"/>
      <c r="C54" s="416"/>
      <c r="D54" s="416"/>
      <c r="E54" s="416"/>
      <c r="F54" s="416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  <c r="IV54" s="33"/>
    </row>
    <row r="55" spans="1:256" s="154" customFormat="1" ht="26.45" customHeight="1" x14ac:dyDescent="0.35">
      <c r="A55" s="9"/>
      <c r="B55" s="7" t="s">
        <v>61</v>
      </c>
      <c r="C55" s="9"/>
      <c r="D55" s="7" t="s">
        <v>6</v>
      </c>
      <c r="E55" s="10">
        <f>E56+E70+E77+E81</f>
        <v>359000</v>
      </c>
      <c r="F55" s="11" t="s">
        <v>7</v>
      </c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3"/>
      <c r="CJ55" s="153"/>
      <c r="CK55" s="153"/>
      <c r="CL55" s="153"/>
      <c r="CM55" s="153"/>
      <c r="CN55" s="153"/>
      <c r="CO55" s="153"/>
      <c r="CP55" s="153"/>
      <c r="CQ55" s="153"/>
      <c r="CR55" s="153"/>
      <c r="CS55" s="153"/>
      <c r="CT55" s="153"/>
      <c r="CU55" s="153"/>
      <c r="CV55" s="153"/>
      <c r="CW55" s="153"/>
      <c r="CX55" s="153"/>
      <c r="CY55" s="153"/>
      <c r="CZ55" s="153"/>
      <c r="DA55" s="153"/>
      <c r="DB55" s="153"/>
      <c r="DC55" s="153"/>
      <c r="DD55" s="153"/>
      <c r="DE55" s="153"/>
      <c r="DF55" s="153"/>
      <c r="DG55" s="153"/>
      <c r="DH55" s="153"/>
      <c r="DI55" s="153"/>
      <c r="DJ55" s="153"/>
      <c r="DK55" s="153"/>
      <c r="DL55" s="153"/>
      <c r="DM55" s="153"/>
      <c r="DN55" s="153"/>
      <c r="DO55" s="153"/>
      <c r="DP55" s="153"/>
      <c r="DQ55" s="153"/>
      <c r="DR55" s="153"/>
      <c r="DS55" s="153"/>
      <c r="DT55" s="153"/>
      <c r="DU55" s="153"/>
      <c r="DV55" s="153"/>
      <c r="DW55" s="153"/>
      <c r="DX55" s="153"/>
      <c r="DY55" s="153"/>
      <c r="DZ55" s="153"/>
      <c r="EA55" s="153"/>
      <c r="EB55" s="153"/>
      <c r="EC55" s="153"/>
      <c r="ED55" s="153"/>
      <c r="EE55" s="153"/>
      <c r="EF55" s="153"/>
      <c r="EG55" s="153"/>
      <c r="EH55" s="153"/>
      <c r="EI55" s="153"/>
      <c r="EJ55" s="153"/>
      <c r="EK55" s="153"/>
      <c r="EL55" s="153"/>
      <c r="EM55" s="153"/>
      <c r="EN55" s="153"/>
      <c r="EO55" s="153"/>
      <c r="EP55" s="153"/>
      <c r="EQ55" s="153"/>
      <c r="ER55" s="153"/>
      <c r="ES55" s="153"/>
      <c r="ET55" s="153"/>
      <c r="EU55" s="153"/>
      <c r="EV55" s="153"/>
      <c r="EW55" s="153"/>
      <c r="EX55" s="153"/>
      <c r="EY55" s="153"/>
      <c r="EZ55" s="153"/>
      <c r="FA55" s="153"/>
      <c r="FB55" s="153"/>
      <c r="FC55" s="153"/>
      <c r="FD55" s="153"/>
      <c r="FE55" s="153"/>
      <c r="FF55" s="153"/>
      <c r="FG55" s="153"/>
      <c r="FH55" s="153"/>
      <c r="FI55" s="153"/>
      <c r="FJ55" s="153"/>
      <c r="FK55" s="153"/>
      <c r="FL55" s="153"/>
      <c r="FM55" s="153"/>
      <c r="FN55" s="153"/>
      <c r="FO55" s="153"/>
      <c r="FP55" s="153"/>
      <c r="FQ55" s="153"/>
      <c r="FR55" s="153"/>
      <c r="FS55" s="153"/>
      <c r="FT55" s="153"/>
      <c r="FU55" s="153"/>
      <c r="FV55" s="153"/>
      <c r="FW55" s="153"/>
      <c r="FX55" s="153"/>
      <c r="FY55" s="153"/>
      <c r="FZ55" s="153"/>
      <c r="GA55" s="153"/>
      <c r="GB55" s="153"/>
      <c r="GC55" s="153"/>
      <c r="GD55" s="153"/>
      <c r="GE55" s="153"/>
      <c r="GF55" s="153"/>
      <c r="GG55" s="153"/>
      <c r="GH55" s="153"/>
      <c r="GI55" s="153"/>
      <c r="GJ55" s="153"/>
      <c r="GK55" s="153"/>
      <c r="GL55" s="153"/>
      <c r="GM55" s="153"/>
      <c r="GN55" s="153"/>
      <c r="GO55" s="153"/>
      <c r="GP55" s="153"/>
      <c r="GQ55" s="153"/>
      <c r="GR55" s="153"/>
      <c r="GS55" s="153"/>
      <c r="GT55" s="153"/>
      <c r="GU55" s="153"/>
      <c r="GV55" s="153"/>
      <c r="GW55" s="153"/>
      <c r="GX55" s="153"/>
      <c r="GY55" s="153"/>
      <c r="GZ55" s="153"/>
      <c r="HA55" s="153"/>
      <c r="HB55" s="153"/>
      <c r="HC55" s="153"/>
      <c r="HD55" s="153"/>
      <c r="HE55" s="153"/>
      <c r="HF55" s="153"/>
      <c r="HG55" s="153"/>
      <c r="HH55" s="153"/>
      <c r="HI55" s="153"/>
      <c r="HJ55" s="153"/>
      <c r="HK55" s="153"/>
      <c r="HL55" s="153"/>
      <c r="HM55" s="153"/>
      <c r="HN55" s="153"/>
      <c r="HO55" s="153"/>
      <c r="HP55" s="153"/>
      <c r="HQ55" s="153"/>
      <c r="HR55" s="153"/>
      <c r="HS55" s="153"/>
      <c r="HT55" s="153"/>
      <c r="HU55" s="153"/>
      <c r="HV55" s="153"/>
      <c r="HW55" s="153"/>
      <c r="HX55" s="153"/>
      <c r="HY55" s="153"/>
      <c r="HZ55" s="153"/>
      <c r="IA55" s="153"/>
      <c r="IB55" s="153"/>
      <c r="IC55" s="153"/>
      <c r="ID55" s="153"/>
      <c r="IE55" s="153"/>
      <c r="IF55" s="153"/>
      <c r="IG55" s="153"/>
      <c r="IH55" s="153"/>
      <c r="II55" s="153"/>
      <c r="IJ55" s="153"/>
      <c r="IK55" s="153"/>
      <c r="IL55" s="153"/>
      <c r="IM55" s="153"/>
      <c r="IN55" s="153"/>
      <c r="IO55" s="153"/>
      <c r="IP55" s="153"/>
      <c r="IQ55" s="153"/>
      <c r="IR55" s="153"/>
      <c r="IS55" s="153"/>
      <c r="IT55" s="153"/>
      <c r="IU55" s="153"/>
      <c r="IV55" s="153"/>
    </row>
    <row r="56" spans="1:256" s="34" customFormat="1" ht="23.45" customHeight="1" x14ac:dyDescent="0.35">
      <c r="A56" s="8"/>
      <c r="B56" s="8"/>
      <c r="C56" s="7" t="s">
        <v>62</v>
      </c>
      <c r="D56" s="7" t="s">
        <v>6</v>
      </c>
      <c r="E56" s="10">
        <f>E57+E59+E61+E63+E65+E68</f>
        <v>94000</v>
      </c>
      <c r="F56" s="11" t="s">
        <v>7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</row>
    <row r="57" spans="1:256" s="154" customFormat="1" ht="23.45" customHeight="1" x14ac:dyDescent="0.35">
      <c r="A57" s="9"/>
      <c r="B57" s="9"/>
      <c r="C57" s="7" t="s">
        <v>63</v>
      </c>
      <c r="D57" s="7" t="s">
        <v>9</v>
      </c>
      <c r="E57" s="10">
        <v>1000</v>
      </c>
      <c r="F57" s="11" t="s">
        <v>7</v>
      </c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53"/>
      <c r="CR57" s="153"/>
      <c r="CS57" s="153"/>
      <c r="CT57" s="153"/>
      <c r="CU57" s="153"/>
      <c r="CV57" s="153"/>
      <c r="CW57" s="153"/>
      <c r="CX57" s="153"/>
      <c r="CY57" s="153"/>
      <c r="CZ57" s="153"/>
      <c r="DA57" s="153"/>
      <c r="DB57" s="153"/>
      <c r="DC57" s="153"/>
      <c r="DD57" s="153"/>
      <c r="DE57" s="153"/>
      <c r="DF57" s="153"/>
      <c r="DG57" s="153"/>
      <c r="DH57" s="153"/>
      <c r="DI57" s="153"/>
      <c r="DJ57" s="153"/>
      <c r="DK57" s="153"/>
      <c r="DL57" s="153"/>
      <c r="DM57" s="153"/>
      <c r="DN57" s="153"/>
      <c r="DO57" s="153"/>
      <c r="DP57" s="153"/>
      <c r="DQ57" s="153"/>
      <c r="DR57" s="153"/>
      <c r="DS57" s="153"/>
      <c r="DT57" s="153"/>
      <c r="DU57" s="153"/>
      <c r="DV57" s="153"/>
      <c r="DW57" s="153"/>
      <c r="DX57" s="153"/>
      <c r="DY57" s="153"/>
      <c r="DZ57" s="153"/>
      <c r="EA57" s="153"/>
      <c r="EB57" s="153"/>
      <c r="EC57" s="153"/>
      <c r="ED57" s="153"/>
      <c r="EE57" s="153"/>
      <c r="EF57" s="153"/>
      <c r="EG57" s="153"/>
      <c r="EH57" s="153"/>
      <c r="EI57" s="153"/>
      <c r="EJ57" s="153"/>
      <c r="EK57" s="153"/>
      <c r="EL57" s="153"/>
      <c r="EM57" s="153"/>
      <c r="EN57" s="153"/>
      <c r="EO57" s="153"/>
      <c r="EP57" s="153"/>
      <c r="EQ57" s="153"/>
      <c r="ER57" s="153"/>
      <c r="ES57" s="153"/>
      <c r="ET57" s="153"/>
      <c r="EU57" s="153"/>
      <c r="EV57" s="153"/>
      <c r="EW57" s="153"/>
      <c r="EX57" s="153"/>
      <c r="EY57" s="153"/>
      <c r="EZ57" s="153"/>
      <c r="FA57" s="153"/>
      <c r="FB57" s="153"/>
      <c r="FC57" s="153"/>
      <c r="FD57" s="153"/>
      <c r="FE57" s="153"/>
      <c r="FF57" s="153"/>
      <c r="FG57" s="153"/>
      <c r="FH57" s="153"/>
      <c r="FI57" s="153"/>
      <c r="FJ57" s="153"/>
      <c r="FK57" s="153"/>
      <c r="FL57" s="153"/>
      <c r="FM57" s="153"/>
      <c r="FN57" s="153"/>
      <c r="FO57" s="153"/>
      <c r="FP57" s="153"/>
      <c r="FQ57" s="153"/>
      <c r="FR57" s="153"/>
      <c r="FS57" s="153"/>
      <c r="FT57" s="153"/>
      <c r="FU57" s="153"/>
      <c r="FV57" s="153"/>
      <c r="FW57" s="153"/>
      <c r="FX57" s="153"/>
      <c r="FY57" s="153"/>
      <c r="FZ57" s="153"/>
      <c r="GA57" s="153"/>
      <c r="GB57" s="153"/>
      <c r="GC57" s="153"/>
      <c r="GD57" s="153"/>
      <c r="GE57" s="153"/>
      <c r="GF57" s="153"/>
      <c r="GG57" s="153"/>
      <c r="GH57" s="153"/>
      <c r="GI57" s="153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  <c r="GT57" s="153"/>
      <c r="GU57" s="153"/>
      <c r="GV57" s="153"/>
      <c r="GW57" s="153"/>
      <c r="GX57" s="153"/>
      <c r="GY57" s="153"/>
      <c r="GZ57" s="153"/>
      <c r="HA57" s="153"/>
      <c r="HB57" s="153"/>
      <c r="HC57" s="153"/>
      <c r="HD57" s="153"/>
      <c r="HE57" s="153"/>
      <c r="HF57" s="153"/>
      <c r="HG57" s="153"/>
      <c r="HH57" s="153"/>
      <c r="HI57" s="153"/>
      <c r="HJ57" s="153"/>
      <c r="HK57" s="153"/>
      <c r="HL57" s="153"/>
      <c r="HM57" s="153"/>
      <c r="HN57" s="153"/>
      <c r="HO57" s="153"/>
      <c r="HP57" s="153"/>
      <c r="HQ57" s="153"/>
      <c r="HR57" s="153"/>
      <c r="HS57" s="153"/>
      <c r="HT57" s="153"/>
      <c r="HU57" s="153"/>
      <c r="HV57" s="153"/>
      <c r="HW57" s="153"/>
      <c r="HX57" s="153"/>
      <c r="HY57" s="153"/>
      <c r="HZ57" s="153"/>
      <c r="IA57" s="153"/>
      <c r="IB57" s="153"/>
      <c r="IC57" s="153"/>
      <c r="ID57" s="153"/>
      <c r="IE57" s="153"/>
      <c r="IF57" s="153"/>
      <c r="IG57" s="153"/>
      <c r="IH57" s="153"/>
      <c r="II57" s="153"/>
      <c r="IJ57" s="153"/>
      <c r="IK57" s="153"/>
      <c r="IL57" s="153"/>
      <c r="IM57" s="153"/>
      <c r="IN57" s="153"/>
      <c r="IO57" s="153"/>
      <c r="IP57" s="153"/>
      <c r="IQ57" s="153"/>
      <c r="IR57" s="153"/>
      <c r="IS57" s="153"/>
      <c r="IT57" s="153"/>
      <c r="IU57" s="153"/>
      <c r="IV57" s="153"/>
    </row>
    <row r="58" spans="1:256" s="34" customFormat="1" ht="50.25" customHeight="1" x14ac:dyDescent="0.35">
      <c r="A58" s="415" t="s">
        <v>64</v>
      </c>
      <c r="B58" s="416"/>
      <c r="C58" s="416"/>
      <c r="D58" s="416"/>
      <c r="E58" s="416"/>
      <c r="F58" s="416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  <c r="IV58" s="33"/>
    </row>
    <row r="59" spans="1:256" s="154" customFormat="1" ht="23.45" customHeight="1" x14ac:dyDescent="0.35">
      <c r="A59" s="9"/>
      <c r="B59" s="9"/>
      <c r="C59" s="7" t="s">
        <v>65</v>
      </c>
      <c r="D59" s="7" t="s">
        <v>9</v>
      </c>
      <c r="E59" s="10">
        <v>7000</v>
      </c>
      <c r="F59" s="11" t="s">
        <v>7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CZ59" s="153"/>
      <c r="DA59" s="153"/>
      <c r="DB59" s="153"/>
      <c r="DC59" s="153"/>
      <c r="DD59" s="153"/>
      <c r="DE59" s="153"/>
      <c r="DF59" s="153"/>
      <c r="DG59" s="153"/>
      <c r="DH59" s="153"/>
      <c r="DI59" s="153"/>
      <c r="DJ59" s="153"/>
      <c r="DK59" s="153"/>
      <c r="DL59" s="153"/>
      <c r="DM59" s="153"/>
      <c r="DN59" s="153"/>
      <c r="DO59" s="153"/>
      <c r="DP59" s="153"/>
      <c r="DQ59" s="153"/>
      <c r="DR59" s="153"/>
      <c r="DS59" s="153"/>
      <c r="DT59" s="153"/>
      <c r="DU59" s="153"/>
      <c r="DV59" s="153"/>
      <c r="DW59" s="153"/>
      <c r="DX59" s="153"/>
      <c r="DY59" s="153"/>
      <c r="DZ59" s="153"/>
      <c r="EA59" s="153"/>
      <c r="EB59" s="153"/>
      <c r="EC59" s="153"/>
      <c r="ED59" s="153"/>
      <c r="EE59" s="153"/>
      <c r="EF59" s="153"/>
      <c r="EG59" s="153"/>
      <c r="EH59" s="153"/>
      <c r="EI59" s="153"/>
      <c r="EJ59" s="153"/>
      <c r="EK59" s="153"/>
      <c r="EL59" s="153"/>
      <c r="EM59" s="153"/>
      <c r="EN59" s="153"/>
      <c r="EO59" s="153"/>
      <c r="EP59" s="153"/>
      <c r="EQ59" s="153"/>
      <c r="ER59" s="153"/>
      <c r="ES59" s="153"/>
      <c r="ET59" s="153"/>
      <c r="EU59" s="153"/>
      <c r="EV59" s="153"/>
      <c r="EW59" s="153"/>
      <c r="EX59" s="153"/>
      <c r="EY59" s="153"/>
      <c r="EZ59" s="153"/>
      <c r="FA59" s="153"/>
      <c r="FB59" s="153"/>
      <c r="FC59" s="153"/>
      <c r="FD59" s="153"/>
      <c r="FE59" s="153"/>
      <c r="FF59" s="153"/>
      <c r="FG59" s="153"/>
      <c r="FH59" s="153"/>
      <c r="FI59" s="153"/>
      <c r="FJ59" s="153"/>
      <c r="FK59" s="153"/>
      <c r="FL59" s="153"/>
      <c r="FM59" s="153"/>
      <c r="FN59" s="153"/>
      <c r="FO59" s="153"/>
      <c r="FP59" s="153"/>
      <c r="FQ59" s="153"/>
      <c r="FR59" s="153"/>
      <c r="FS59" s="153"/>
      <c r="FT59" s="153"/>
      <c r="FU59" s="153"/>
      <c r="FV59" s="153"/>
      <c r="FW59" s="153"/>
      <c r="FX59" s="153"/>
      <c r="FY59" s="153"/>
      <c r="FZ59" s="153"/>
      <c r="GA59" s="153"/>
      <c r="GB59" s="153"/>
      <c r="GC59" s="153"/>
      <c r="GD59" s="153"/>
      <c r="GE59" s="153"/>
      <c r="GF59" s="153"/>
      <c r="GG59" s="153"/>
      <c r="GH59" s="153"/>
      <c r="GI59" s="153"/>
      <c r="GJ59" s="153"/>
      <c r="GK59" s="153"/>
      <c r="GL59" s="153"/>
      <c r="GM59" s="153"/>
      <c r="GN59" s="153"/>
      <c r="GO59" s="153"/>
      <c r="GP59" s="153"/>
      <c r="GQ59" s="153"/>
      <c r="GR59" s="153"/>
      <c r="GS59" s="153"/>
      <c r="GT59" s="153"/>
      <c r="GU59" s="153"/>
      <c r="GV59" s="153"/>
      <c r="GW59" s="153"/>
      <c r="GX59" s="153"/>
      <c r="GY59" s="153"/>
      <c r="GZ59" s="153"/>
      <c r="HA59" s="153"/>
      <c r="HB59" s="153"/>
      <c r="HC59" s="153"/>
      <c r="HD59" s="153"/>
      <c r="HE59" s="153"/>
      <c r="HF59" s="153"/>
      <c r="HG59" s="153"/>
      <c r="HH59" s="153"/>
      <c r="HI59" s="153"/>
      <c r="HJ59" s="153"/>
      <c r="HK59" s="153"/>
      <c r="HL59" s="153"/>
      <c r="HM59" s="153"/>
      <c r="HN59" s="153"/>
      <c r="HO59" s="153"/>
      <c r="HP59" s="153"/>
      <c r="HQ59" s="153"/>
      <c r="HR59" s="153"/>
      <c r="HS59" s="153"/>
      <c r="HT59" s="153"/>
      <c r="HU59" s="153"/>
      <c r="HV59" s="153"/>
      <c r="HW59" s="153"/>
      <c r="HX59" s="153"/>
      <c r="HY59" s="153"/>
      <c r="HZ59" s="153"/>
      <c r="IA59" s="153"/>
      <c r="IB59" s="153"/>
      <c r="IC59" s="153"/>
      <c r="ID59" s="153"/>
      <c r="IE59" s="153"/>
      <c r="IF59" s="153"/>
      <c r="IG59" s="153"/>
      <c r="IH59" s="153"/>
      <c r="II59" s="153"/>
      <c r="IJ59" s="153"/>
      <c r="IK59" s="153"/>
      <c r="IL59" s="153"/>
      <c r="IM59" s="153"/>
      <c r="IN59" s="153"/>
      <c r="IO59" s="153"/>
      <c r="IP59" s="153"/>
      <c r="IQ59" s="153"/>
      <c r="IR59" s="153"/>
      <c r="IS59" s="153"/>
      <c r="IT59" s="153"/>
      <c r="IU59" s="153"/>
      <c r="IV59" s="153"/>
    </row>
    <row r="60" spans="1:256" s="34" customFormat="1" ht="57" customHeight="1" x14ac:dyDescent="0.35">
      <c r="A60" s="409" t="s">
        <v>66</v>
      </c>
      <c r="B60" s="410"/>
      <c r="C60" s="410"/>
      <c r="D60" s="410"/>
      <c r="E60" s="410"/>
      <c r="F60" s="410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3"/>
      <c r="IV60" s="33"/>
    </row>
    <row r="61" spans="1:256" s="154" customFormat="1" ht="23.45" customHeight="1" x14ac:dyDescent="0.35">
      <c r="A61" s="9"/>
      <c r="B61" s="9"/>
      <c r="C61" s="7" t="s">
        <v>67</v>
      </c>
      <c r="D61" s="7" t="s">
        <v>9</v>
      </c>
      <c r="E61" s="10">
        <v>60000</v>
      </c>
      <c r="F61" s="11" t="s">
        <v>7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  <c r="BJ61" s="153"/>
      <c r="BK61" s="153"/>
      <c r="BL61" s="153"/>
      <c r="BM61" s="153"/>
      <c r="BN61" s="153"/>
      <c r="BO61" s="153"/>
      <c r="BP61" s="153"/>
      <c r="BQ61" s="153"/>
      <c r="BR61" s="153"/>
      <c r="BS61" s="153"/>
      <c r="BT61" s="153"/>
      <c r="BU61" s="153"/>
      <c r="BV61" s="153"/>
      <c r="BW61" s="153"/>
      <c r="BX61" s="153"/>
      <c r="BY61" s="153"/>
      <c r="BZ61" s="153"/>
      <c r="CA61" s="153"/>
      <c r="CB61" s="153"/>
      <c r="CC61" s="153"/>
      <c r="CD61" s="153"/>
      <c r="CE61" s="153"/>
      <c r="CF61" s="153"/>
      <c r="CG61" s="153"/>
      <c r="CH61" s="153"/>
      <c r="CI61" s="153"/>
      <c r="CJ61" s="153"/>
      <c r="CK61" s="153"/>
      <c r="CL61" s="153"/>
      <c r="CM61" s="153"/>
      <c r="CN61" s="153"/>
      <c r="CO61" s="153"/>
      <c r="CP61" s="153"/>
      <c r="CQ61" s="153"/>
      <c r="CR61" s="153"/>
      <c r="CS61" s="153"/>
      <c r="CT61" s="153"/>
      <c r="CU61" s="153"/>
      <c r="CV61" s="153"/>
      <c r="CW61" s="153"/>
      <c r="CX61" s="153"/>
      <c r="CY61" s="153"/>
      <c r="CZ61" s="153"/>
      <c r="DA61" s="153"/>
      <c r="DB61" s="153"/>
      <c r="DC61" s="153"/>
      <c r="DD61" s="153"/>
      <c r="DE61" s="153"/>
      <c r="DF61" s="153"/>
      <c r="DG61" s="153"/>
      <c r="DH61" s="153"/>
      <c r="DI61" s="153"/>
      <c r="DJ61" s="153"/>
      <c r="DK61" s="153"/>
      <c r="DL61" s="153"/>
      <c r="DM61" s="153"/>
      <c r="DN61" s="153"/>
      <c r="DO61" s="153"/>
      <c r="DP61" s="153"/>
      <c r="DQ61" s="153"/>
      <c r="DR61" s="153"/>
      <c r="DS61" s="153"/>
      <c r="DT61" s="153"/>
      <c r="DU61" s="153"/>
      <c r="DV61" s="153"/>
      <c r="DW61" s="153"/>
      <c r="DX61" s="153"/>
      <c r="DY61" s="153"/>
      <c r="DZ61" s="153"/>
      <c r="EA61" s="153"/>
      <c r="EB61" s="153"/>
      <c r="EC61" s="153"/>
      <c r="ED61" s="153"/>
      <c r="EE61" s="153"/>
      <c r="EF61" s="153"/>
      <c r="EG61" s="153"/>
      <c r="EH61" s="153"/>
      <c r="EI61" s="153"/>
      <c r="EJ61" s="153"/>
      <c r="EK61" s="153"/>
      <c r="EL61" s="153"/>
      <c r="EM61" s="153"/>
      <c r="EN61" s="153"/>
      <c r="EO61" s="153"/>
      <c r="EP61" s="153"/>
      <c r="EQ61" s="153"/>
      <c r="ER61" s="153"/>
      <c r="ES61" s="153"/>
      <c r="ET61" s="153"/>
      <c r="EU61" s="153"/>
      <c r="EV61" s="153"/>
      <c r="EW61" s="153"/>
      <c r="EX61" s="153"/>
      <c r="EY61" s="153"/>
      <c r="EZ61" s="153"/>
      <c r="FA61" s="153"/>
      <c r="FB61" s="153"/>
      <c r="FC61" s="153"/>
      <c r="FD61" s="153"/>
      <c r="FE61" s="153"/>
      <c r="FF61" s="153"/>
      <c r="FG61" s="153"/>
      <c r="FH61" s="153"/>
      <c r="FI61" s="153"/>
      <c r="FJ61" s="153"/>
      <c r="FK61" s="153"/>
      <c r="FL61" s="153"/>
      <c r="FM61" s="153"/>
      <c r="FN61" s="153"/>
      <c r="FO61" s="153"/>
      <c r="FP61" s="153"/>
      <c r="FQ61" s="153"/>
      <c r="FR61" s="153"/>
      <c r="FS61" s="153"/>
      <c r="FT61" s="153"/>
      <c r="FU61" s="153"/>
      <c r="FV61" s="153"/>
      <c r="FW61" s="153"/>
      <c r="FX61" s="153"/>
      <c r="FY61" s="153"/>
      <c r="FZ61" s="153"/>
      <c r="GA61" s="153"/>
      <c r="GB61" s="153"/>
      <c r="GC61" s="153"/>
      <c r="GD61" s="153"/>
      <c r="GE61" s="153"/>
      <c r="GF61" s="153"/>
      <c r="GG61" s="153"/>
      <c r="GH61" s="153"/>
      <c r="GI61" s="153"/>
      <c r="GJ61" s="153"/>
      <c r="GK61" s="153"/>
      <c r="GL61" s="153"/>
      <c r="GM61" s="153"/>
      <c r="GN61" s="153"/>
      <c r="GO61" s="153"/>
      <c r="GP61" s="153"/>
      <c r="GQ61" s="153"/>
      <c r="GR61" s="153"/>
      <c r="GS61" s="153"/>
      <c r="GT61" s="153"/>
      <c r="GU61" s="153"/>
      <c r="GV61" s="153"/>
      <c r="GW61" s="153"/>
      <c r="GX61" s="153"/>
      <c r="GY61" s="153"/>
      <c r="GZ61" s="153"/>
      <c r="HA61" s="153"/>
      <c r="HB61" s="153"/>
      <c r="HC61" s="153"/>
      <c r="HD61" s="153"/>
      <c r="HE61" s="153"/>
      <c r="HF61" s="153"/>
      <c r="HG61" s="153"/>
      <c r="HH61" s="153"/>
      <c r="HI61" s="153"/>
      <c r="HJ61" s="153"/>
      <c r="HK61" s="153"/>
      <c r="HL61" s="153"/>
      <c r="HM61" s="153"/>
      <c r="HN61" s="153"/>
      <c r="HO61" s="153"/>
      <c r="HP61" s="153"/>
      <c r="HQ61" s="153"/>
      <c r="HR61" s="153"/>
      <c r="HS61" s="153"/>
      <c r="HT61" s="153"/>
      <c r="HU61" s="153"/>
      <c r="HV61" s="153"/>
      <c r="HW61" s="153"/>
      <c r="HX61" s="153"/>
      <c r="HY61" s="153"/>
      <c r="HZ61" s="153"/>
      <c r="IA61" s="153"/>
      <c r="IB61" s="153"/>
      <c r="IC61" s="153"/>
      <c r="ID61" s="153"/>
      <c r="IE61" s="153"/>
      <c r="IF61" s="153"/>
      <c r="IG61" s="153"/>
      <c r="IH61" s="153"/>
      <c r="II61" s="153"/>
      <c r="IJ61" s="153"/>
      <c r="IK61" s="153"/>
      <c r="IL61" s="153"/>
      <c r="IM61" s="153"/>
      <c r="IN61" s="153"/>
      <c r="IO61" s="153"/>
      <c r="IP61" s="153"/>
      <c r="IQ61" s="153"/>
      <c r="IR61" s="153"/>
      <c r="IS61" s="153"/>
      <c r="IT61" s="153"/>
      <c r="IU61" s="153"/>
      <c r="IV61" s="153"/>
    </row>
    <row r="62" spans="1:256" s="34" customFormat="1" ht="73.5" customHeight="1" x14ac:dyDescent="0.35">
      <c r="A62" s="415" t="s">
        <v>294</v>
      </c>
      <c r="B62" s="416"/>
      <c r="C62" s="416"/>
      <c r="D62" s="416"/>
      <c r="E62" s="416"/>
      <c r="F62" s="416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  <c r="IV62" s="33"/>
    </row>
    <row r="63" spans="1:256" s="154" customFormat="1" ht="23.45" customHeight="1" x14ac:dyDescent="0.35">
      <c r="A63" s="9"/>
      <c r="B63" s="9"/>
      <c r="C63" s="7" t="s">
        <v>68</v>
      </c>
      <c r="D63" s="7" t="s">
        <v>9</v>
      </c>
      <c r="E63" s="10">
        <v>20000</v>
      </c>
      <c r="F63" s="11" t="s">
        <v>7</v>
      </c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53"/>
      <c r="BL63" s="153"/>
      <c r="BM63" s="153"/>
      <c r="BN63" s="153"/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/>
      <c r="CF63" s="153"/>
      <c r="CG63" s="153"/>
      <c r="CH63" s="153"/>
      <c r="CI63" s="153"/>
      <c r="CJ63" s="153"/>
      <c r="CK63" s="153"/>
      <c r="CL63" s="153"/>
      <c r="CM63" s="153"/>
      <c r="CN63" s="153"/>
      <c r="CO63" s="153"/>
      <c r="CP63" s="153"/>
      <c r="CQ63" s="153"/>
      <c r="CR63" s="153"/>
      <c r="CS63" s="153"/>
      <c r="CT63" s="153"/>
      <c r="CU63" s="153"/>
      <c r="CV63" s="153"/>
      <c r="CW63" s="153"/>
      <c r="CX63" s="153"/>
      <c r="CY63" s="153"/>
      <c r="CZ63" s="153"/>
      <c r="DA63" s="153"/>
      <c r="DB63" s="153"/>
      <c r="DC63" s="153"/>
      <c r="DD63" s="153"/>
      <c r="DE63" s="153"/>
      <c r="DF63" s="153"/>
      <c r="DG63" s="153"/>
      <c r="DH63" s="153"/>
      <c r="DI63" s="153"/>
      <c r="DJ63" s="153"/>
      <c r="DK63" s="153"/>
      <c r="DL63" s="153"/>
      <c r="DM63" s="153"/>
      <c r="DN63" s="153"/>
      <c r="DO63" s="153"/>
      <c r="DP63" s="153"/>
      <c r="DQ63" s="153"/>
      <c r="DR63" s="153"/>
      <c r="DS63" s="153"/>
      <c r="DT63" s="153"/>
      <c r="DU63" s="153"/>
      <c r="DV63" s="153"/>
      <c r="DW63" s="153"/>
      <c r="DX63" s="153"/>
      <c r="DY63" s="153"/>
      <c r="DZ63" s="153"/>
      <c r="EA63" s="153"/>
      <c r="EB63" s="153"/>
      <c r="EC63" s="153"/>
      <c r="ED63" s="153"/>
      <c r="EE63" s="153"/>
      <c r="EF63" s="153"/>
      <c r="EG63" s="153"/>
      <c r="EH63" s="153"/>
      <c r="EI63" s="153"/>
      <c r="EJ63" s="153"/>
      <c r="EK63" s="153"/>
      <c r="EL63" s="153"/>
      <c r="EM63" s="153"/>
      <c r="EN63" s="153"/>
      <c r="EO63" s="153"/>
      <c r="EP63" s="153"/>
      <c r="EQ63" s="153"/>
      <c r="ER63" s="153"/>
      <c r="ES63" s="153"/>
      <c r="ET63" s="153"/>
      <c r="EU63" s="153"/>
      <c r="EV63" s="153"/>
      <c r="EW63" s="153"/>
      <c r="EX63" s="153"/>
      <c r="EY63" s="153"/>
      <c r="EZ63" s="153"/>
      <c r="FA63" s="153"/>
      <c r="FB63" s="153"/>
      <c r="FC63" s="153"/>
      <c r="FD63" s="153"/>
      <c r="FE63" s="153"/>
      <c r="FF63" s="153"/>
      <c r="FG63" s="153"/>
      <c r="FH63" s="153"/>
      <c r="FI63" s="153"/>
      <c r="FJ63" s="153"/>
      <c r="FK63" s="153"/>
      <c r="FL63" s="153"/>
      <c r="FM63" s="153"/>
      <c r="FN63" s="153"/>
      <c r="FO63" s="153"/>
      <c r="FP63" s="153"/>
      <c r="FQ63" s="153"/>
      <c r="FR63" s="153"/>
      <c r="FS63" s="153"/>
      <c r="FT63" s="153"/>
      <c r="FU63" s="153"/>
      <c r="FV63" s="153"/>
      <c r="FW63" s="153"/>
      <c r="FX63" s="153"/>
      <c r="FY63" s="153"/>
      <c r="FZ63" s="153"/>
      <c r="GA63" s="153"/>
      <c r="GB63" s="153"/>
      <c r="GC63" s="153"/>
      <c r="GD63" s="153"/>
      <c r="GE63" s="153"/>
      <c r="GF63" s="153"/>
      <c r="GG63" s="153"/>
      <c r="GH63" s="153"/>
      <c r="GI63" s="153"/>
      <c r="GJ63" s="153"/>
      <c r="GK63" s="153"/>
      <c r="GL63" s="153"/>
      <c r="GM63" s="153"/>
      <c r="GN63" s="153"/>
      <c r="GO63" s="153"/>
      <c r="GP63" s="153"/>
      <c r="GQ63" s="153"/>
      <c r="GR63" s="153"/>
      <c r="GS63" s="153"/>
      <c r="GT63" s="153"/>
      <c r="GU63" s="153"/>
      <c r="GV63" s="153"/>
      <c r="GW63" s="153"/>
      <c r="GX63" s="153"/>
      <c r="GY63" s="153"/>
      <c r="GZ63" s="153"/>
      <c r="HA63" s="153"/>
      <c r="HB63" s="153"/>
      <c r="HC63" s="153"/>
      <c r="HD63" s="153"/>
      <c r="HE63" s="153"/>
      <c r="HF63" s="153"/>
      <c r="HG63" s="153"/>
      <c r="HH63" s="153"/>
      <c r="HI63" s="153"/>
      <c r="HJ63" s="153"/>
      <c r="HK63" s="153"/>
      <c r="HL63" s="153"/>
      <c r="HM63" s="153"/>
      <c r="HN63" s="153"/>
      <c r="HO63" s="153"/>
      <c r="HP63" s="153"/>
      <c r="HQ63" s="153"/>
      <c r="HR63" s="153"/>
      <c r="HS63" s="153"/>
      <c r="HT63" s="153"/>
      <c r="HU63" s="153"/>
      <c r="HV63" s="153"/>
      <c r="HW63" s="153"/>
      <c r="HX63" s="153"/>
      <c r="HY63" s="153"/>
      <c r="HZ63" s="153"/>
      <c r="IA63" s="153"/>
      <c r="IB63" s="153"/>
      <c r="IC63" s="153"/>
      <c r="ID63" s="153"/>
      <c r="IE63" s="153"/>
      <c r="IF63" s="153"/>
      <c r="IG63" s="153"/>
      <c r="IH63" s="153"/>
      <c r="II63" s="153"/>
      <c r="IJ63" s="153"/>
      <c r="IK63" s="153"/>
      <c r="IL63" s="153"/>
      <c r="IM63" s="153"/>
      <c r="IN63" s="153"/>
      <c r="IO63" s="153"/>
      <c r="IP63" s="153"/>
      <c r="IQ63" s="153"/>
      <c r="IR63" s="153"/>
      <c r="IS63" s="153"/>
      <c r="IT63" s="153"/>
      <c r="IU63" s="153"/>
      <c r="IV63" s="153"/>
    </row>
    <row r="64" spans="1:256" s="34" customFormat="1" ht="50.25" customHeight="1" x14ac:dyDescent="0.35">
      <c r="A64" s="415" t="s">
        <v>69</v>
      </c>
      <c r="B64" s="416"/>
      <c r="C64" s="416"/>
      <c r="D64" s="416"/>
      <c r="E64" s="416"/>
      <c r="F64" s="416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  <c r="IT64" s="33"/>
      <c r="IU64" s="33"/>
      <c r="IV64" s="33"/>
    </row>
    <row r="65" spans="1:256" s="154" customFormat="1" ht="23.45" customHeight="1" x14ac:dyDescent="0.35">
      <c r="A65" s="9"/>
      <c r="B65" s="9"/>
      <c r="C65" s="7" t="s">
        <v>70</v>
      </c>
      <c r="D65" s="7" t="s">
        <v>9</v>
      </c>
      <c r="E65" s="10">
        <v>3000</v>
      </c>
      <c r="F65" s="11" t="s">
        <v>7</v>
      </c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53"/>
      <c r="BL65" s="153"/>
      <c r="BM65" s="153"/>
      <c r="BN65" s="153"/>
      <c r="BO65" s="153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53"/>
      <c r="CE65" s="153"/>
      <c r="CF65" s="153"/>
      <c r="CG65" s="153"/>
      <c r="CH65" s="153"/>
      <c r="CI65" s="153"/>
      <c r="CJ65" s="153"/>
      <c r="CK65" s="153"/>
      <c r="CL65" s="153"/>
      <c r="CM65" s="153"/>
      <c r="CN65" s="153"/>
      <c r="CO65" s="153"/>
      <c r="CP65" s="153"/>
      <c r="CQ65" s="153"/>
      <c r="CR65" s="153"/>
      <c r="CS65" s="153"/>
      <c r="CT65" s="153"/>
      <c r="CU65" s="153"/>
      <c r="CV65" s="153"/>
      <c r="CW65" s="153"/>
      <c r="CX65" s="153"/>
      <c r="CY65" s="153"/>
      <c r="CZ65" s="153"/>
      <c r="DA65" s="153"/>
      <c r="DB65" s="153"/>
      <c r="DC65" s="153"/>
      <c r="DD65" s="153"/>
      <c r="DE65" s="153"/>
      <c r="DF65" s="153"/>
      <c r="DG65" s="153"/>
      <c r="DH65" s="153"/>
      <c r="DI65" s="153"/>
      <c r="DJ65" s="153"/>
      <c r="DK65" s="153"/>
      <c r="DL65" s="153"/>
      <c r="DM65" s="153"/>
      <c r="DN65" s="153"/>
      <c r="DO65" s="153"/>
      <c r="DP65" s="153"/>
      <c r="DQ65" s="153"/>
      <c r="DR65" s="153"/>
      <c r="DS65" s="153"/>
      <c r="DT65" s="153"/>
      <c r="DU65" s="153"/>
      <c r="DV65" s="153"/>
      <c r="DW65" s="153"/>
      <c r="DX65" s="153"/>
      <c r="DY65" s="153"/>
      <c r="DZ65" s="153"/>
      <c r="EA65" s="153"/>
      <c r="EB65" s="153"/>
      <c r="EC65" s="153"/>
      <c r="ED65" s="153"/>
      <c r="EE65" s="153"/>
      <c r="EF65" s="153"/>
      <c r="EG65" s="153"/>
      <c r="EH65" s="153"/>
      <c r="EI65" s="153"/>
      <c r="EJ65" s="153"/>
      <c r="EK65" s="153"/>
      <c r="EL65" s="153"/>
      <c r="EM65" s="153"/>
      <c r="EN65" s="153"/>
      <c r="EO65" s="153"/>
      <c r="EP65" s="153"/>
      <c r="EQ65" s="153"/>
      <c r="ER65" s="153"/>
      <c r="ES65" s="153"/>
      <c r="ET65" s="153"/>
      <c r="EU65" s="153"/>
      <c r="EV65" s="153"/>
      <c r="EW65" s="153"/>
      <c r="EX65" s="153"/>
      <c r="EY65" s="153"/>
      <c r="EZ65" s="153"/>
      <c r="FA65" s="153"/>
      <c r="FB65" s="153"/>
      <c r="FC65" s="153"/>
      <c r="FD65" s="153"/>
      <c r="FE65" s="153"/>
      <c r="FF65" s="153"/>
      <c r="FG65" s="153"/>
      <c r="FH65" s="153"/>
      <c r="FI65" s="153"/>
      <c r="FJ65" s="153"/>
      <c r="FK65" s="153"/>
      <c r="FL65" s="153"/>
      <c r="FM65" s="153"/>
      <c r="FN65" s="153"/>
      <c r="FO65" s="153"/>
      <c r="FP65" s="153"/>
      <c r="FQ65" s="153"/>
      <c r="FR65" s="153"/>
      <c r="FS65" s="153"/>
      <c r="FT65" s="153"/>
      <c r="FU65" s="153"/>
      <c r="FV65" s="153"/>
      <c r="FW65" s="153"/>
      <c r="FX65" s="153"/>
      <c r="FY65" s="153"/>
      <c r="FZ65" s="153"/>
      <c r="GA65" s="153"/>
      <c r="GB65" s="153"/>
      <c r="GC65" s="153"/>
      <c r="GD65" s="153"/>
      <c r="GE65" s="153"/>
      <c r="GF65" s="153"/>
      <c r="GG65" s="153"/>
      <c r="GH65" s="153"/>
      <c r="GI65" s="153"/>
      <c r="GJ65" s="153"/>
      <c r="GK65" s="153"/>
      <c r="GL65" s="153"/>
      <c r="GM65" s="153"/>
      <c r="GN65" s="153"/>
      <c r="GO65" s="153"/>
      <c r="GP65" s="153"/>
      <c r="GQ65" s="153"/>
      <c r="GR65" s="153"/>
      <c r="GS65" s="153"/>
      <c r="GT65" s="153"/>
      <c r="GU65" s="153"/>
      <c r="GV65" s="153"/>
      <c r="GW65" s="153"/>
      <c r="GX65" s="153"/>
      <c r="GY65" s="153"/>
      <c r="GZ65" s="153"/>
      <c r="HA65" s="153"/>
      <c r="HB65" s="153"/>
      <c r="HC65" s="153"/>
      <c r="HD65" s="153"/>
      <c r="HE65" s="153"/>
      <c r="HF65" s="153"/>
      <c r="HG65" s="153"/>
      <c r="HH65" s="153"/>
      <c r="HI65" s="153"/>
      <c r="HJ65" s="153"/>
      <c r="HK65" s="153"/>
      <c r="HL65" s="153"/>
      <c r="HM65" s="153"/>
      <c r="HN65" s="153"/>
      <c r="HO65" s="153"/>
      <c r="HP65" s="153"/>
      <c r="HQ65" s="153"/>
      <c r="HR65" s="153"/>
      <c r="HS65" s="153"/>
      <c r="HT65" s="153"/>
      <c r="HU65" s="153"/>
      <c r="HV65" s="153"/>
      <c r="HW65" s="153"/>
      <c r="HX65" s="153"/>
      <c r="HY65" s="153"/>
      <c r="HZ65" s="153"/>
      <c r="IA65" s="153"/>
      <c r="IB65" s="153"/>
      <c r="IC65" s="153"/>
      <c r="ID65" s="153"/>
      <c r="IE65" s="153"/>
      <c r="IF65" s="153"/>
      <c r="IG65" s="153"/>
      <c r="IH65" s="153"/>
      <c r="II65" s="153"/>
      <c r="IJ65" s="153"/>
      <c r="IK65" s="153"/>
      <c r="IL65" s="153"/>
      <c r="IM65" s="153"/>
      <c r="IN65" s="153"/>
      <c r="IO65" s="153"/>
      <c r="IP65" s="153"/>
      <c r="IQ65" s="153"/>
      <c r="IR65" s="153"/>
      <c r="IS65" s="153"/>
      <c r="IT65" s="153"/>
      <c r="IU65" s="153"/>
      <c r="IV65" s="153"/>
    </row>
    <row r="66" spans="1:256" s="34" customFormat="1" ht="56.25" customHeight="1" x14ac:dyDescent="0.35">
      <c r="A66" s="409" t="s">
        <v>322</v>
      </c>
      <c r="B66" s="410"/>
      <c r="C66" s="410"/>
      <c r="D66" s="410"/>
      <c r="E66" s="410"/>
      <c r="F66" s="410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  <c r="IU66" s="33"/>
      <c r="IV66" s="33"/>
    </row>
    <row r="67" spans="1:256" s="34" customFormat="1" ht="21" x14ac:dyDescent="0.35">
      <c r="A67" s="383"/>
      <c r="B67" s="384"/>
      <c r="C67" s="384"/>
      <c r="D67" s="384"/>
      <c r="E67" s="384"/>
      <c r="F67" s="384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  <c r="IT67" s="33"/>
      <c r="IU67" s="33"/>
      <c r="IV67" s="33"/>
    </row>
    <row r="68" spans="1:256" s="154" customFormat="1" ht="21" customHeight="1" x14ac:dyDescent="0.35">
      <c r="A68" s="400"/>
      <c r="B68" s="400"/>
      <c r="C68" s="401" t="s">
        <v>71</v>
      </c>
      <c r="D68" s="7" t="s">
        <v>9</v>
      </c>
      <c r="E68" s="10">
        <v>3000</v>
      </c>
      <c r="F68" s="11" t="s">
        <v>7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3"/>
      <c r="CH68" s="153"/>
      <c r="CI68" s="153"/>
      <c r="CJ68" s="153"/>
      <c r="CK68" s="153"/>
      <c r="CL68" s="153"/>
      <c r="CM68" s="153"/>
      <c r="CN68" s="153"/>
      <c r="CO68" s="153"/>
      <c r="CP68" s="153"/>
      <c r="CQ68" s="153"/>
      <c r="CR68" s="153"/>
      <c r="CS68" s="153"/>
      <c r="CT68" s="153"/>
      <c r="CU68" s="153"/>
      <c r="CV68" s="153"/>
      <c r="CW68" s="153"/>
      <c r="CX68" s="153"/>
      <c r="CY68" s="153"/>
      <c r="CZ68" s="153"/>
      <c r="DA68" s="153"/>
      <c r="DB68" s="153"/>
      <c r="DC68" s="153"/>
      <c r="DD68" s="153"/>
      <c r="DE68" s="153"/>
      <c r="DF68" s="153"/>
      <c r="DG68" s="153"/>
      <c r="DH68" s="153"/>
      <c r="DI68" s="153"/>
      <c r="DJ68" s="153"/>
      <c r="DK68" s="153"/>
      <c r="DL68" s="153"/>
      <c r="DM68" s="153"/>
      <c r="DN68" s="153"/>
      <c r="DO68" s="153"/>
      <c r="DP68" s="153"/>
      <c r="DQ68" s="153"/>
      <c r="DR68" s="153"/>
      <c r="DS68" s="153"/>
      <c r="DT68" s="153"/>
      <c r="DU68" s="153"/>
      <c r="DV68" s="153"/>
      <c r="DW68" s="153"/>
      <c r="DX68" s="153"/>
      <c r="DY68" s="153"/>
      <c r="DZ68" s="153"/>
      <c r="EA68" s="153"/>
      <c r="EB68" s="153"/>
      <c r="EC68" s="153"/>
      <c r="ED68" s="153"/>
      <c r="EE68" s="153"/>
      <c r="EF68" s="153"/>
      <c r="EG68" s="153"/>
      <c r="EH68" s="153"/>
      <c r="EI68" s="153"/>
      <c r="EJ68" s="153"/>
      <c r="EK68" s="153"/>
      <c r="EL68" s="153"/>
      <c r="EM68" s="153"/>
      <c r="EN68" s="153"/>
      <c r="EO68" s="153"/>
      <c r="EP68" s="153"/>
      <c r="EQ68" s="153"/>
      <c r="ER68" s="153"/>
      <c r="ES68" s="153"/>
      <c r="ET68" s="153"/>
      <c r="EU68" s="153"/>
      <c r="EV68" s="153"/>
      <c r="EW68" s="153"/>
      <c r="EX68" s="153"/>
      <c r="EY68" s="153"/>
      <c r="EZ68" s="153"/>
      <c r="FA68" s="153"/>
      <c r="FB68" s="153"/>
      <c r="FC68" s="153"/>
      <c r="FD68" s="153"/>
      <c r="FE68" s="153"/>
      <c r="FF68" s="153"/>
      <c r="FG68" s="153"/>
      <c r="FH68" s="153"/>
      <c r="FI68" s="153"/>
      <c r="FJ68" s="153"/>
      <c r="FK68" s="153"/>
      <c r="FL68" s="153"/>
      <c r="FM68" s="153"/>
      <c r="FN68" s="153"/>
      <c r="FO68" s="153"/>
      <c r="FP68" s="153"/>
      <c r="FQ68" s="153"/>
      <c r="FR68" s="153"/>
      <c r="FS68" s="153"/>
      <c r="FT68" s="153"/>
      <c r="FU68" s="153"/>
      <c r="FV68" s="153"/>
      <c r="FW68" s="153"/>
      <c r="FX68" s="153"/>
      <c r="FY68" s="153"/>
      <c r="FZ68" s="153"/>
      <c r="GA68" s="153"/>
      <c r="GB68" s="153"/>
      <c r="GC68" s="153"/>
      <c r="GD68" s="153"/>
      <c r="GE68" s="153"/>
      <c r="GF68" s="153"/>
      <c r="GG68" s="153"/>
      <c r="GH68" s="153"/>
      <c r="GI68" s="153"/>
      <c r="GJ68" s="153"/>
      <c r="GK68" s="153"/>
      <c r="GL68" s="153"/>
      <c r="GM68" s="153"/>
      <c r="GN68" s="153"/>
      <c r="GO68" s="153"/>
      <c r="GP68" s="153"/>
      <c r="GQ68" s="153"/>
      <c r="GR68" s="153"/>
      <c r="GS68" s="153"/>
      <c r="GT68" s="153"/>
      <c r="GU68" s="153"/>
      <c r="GV68" s="153"/>
      <c r="GW68" s="153"/>
      <c r="GX68" s="153"/>
      <c r="GY68" s="153"/>
      <c r="GZ68" s="153"/>
      <c r="HA68" s="153"/>
      <c r="HB68" s="153"/>
      <c r="HC68" s="153"/>
      <c r="HD68" s="153"/>
      <c r="HE68" s="153"/>
      <c r="HF68" s="153"/>
      <c r="HG68" s="153"/>
      <c r="HH68" s="153"/>
      <c r="HI68" s="153"/>
      <c r="HJ68" s="153"/>
      <c r="HK68" s="153"/>
      <c r="HL68" s="153"/>
      <c r="HM68" s="153"/>
      <c r="HN68" s="153"/>
      <c r="HO68" s="153"/>
      <c r="HP68" s="153"/>
      <c r="HQ68" s="153"/>
      <c r="HR68" s="153"/>
      <c r="HS68" s="153"/>
      <c r="HT68" s="153"/>
      <c r="HU68" s="153"/>
      <c r="HV68" s="153"/>
      <c r="HW68" s="153"/>
      <c r="HX68" s="153"/>
      <c r="HY68" s="153"/>
      <c r="HZ68" s="153"/>
      <c r="IA68" s="153"/>
      <c r="IB68" s="153"/>
      <c r="IC68" s="153"/>
      <c r="ID68" s="153"/>
      <c r="IE68" s="153"/>
      <c r="IF68" s="153"/>
      <c r="IG68" s="153"/>
      <c r="IH68" s="153"/>
      <c r="II68" s="153"/>
      <c r="IJ68" s="153"/>
      <c r="IK68" s="153"/>
      <c r="IL68" s="153"/>
      <c r="IM68" s="153"/>
      <c r="IN68" s="153"/>
      <c r="IO68" s="153"/>
      <c r="IP68" s="153"/>
      <c r="IQ68" s="153"/>
      <c r="IR68" s="153"/>
      <c r="IS68" s="153"/>
      <c r="IT68" s="153"/>
      <c r="IU68" s="153"/>
      <c r="IV68" s="153"/>
    </row>
    <row r="69" spans="1:256" s="34" customFormat="1" ht="93.75" customHeight="1" x14ac:dyDescent="0.35">
      <c r="A69" s="415" t="s">
        <v>323</v>
      </c>
      <c r="B69" s="416"/>
      <c r="C69" s="416"/>
      <c r="D69" s="416"/>
      <c r="E69" s="416"/>
      <c r="F69" s="416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  <c r="IT69" s="33"/>
      <c r="IU69" s="33"/>
      <c r="IV69" s="33"/>
    </row>
    <row r="70" spans="1:256" s="34" customFormat="1" ht="23.45" customHeight="1" x14ac:dyDescent="0.35">
      <c r="A70" s="8"/>
      <c r="B70" s="8"/>
      <c r="C70" s="7" t="s">
        <v>72</v>
      </c>
      <c r="D70" s="7" t="s">
        <v>6</v>
      </c>
      <c r="E70" s="10">
        <f>SUM(E73+E75+E71)</f>
        <v>150000</v>
      </c>
      <c r="F70" s="11" t="s">
        <v>7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  <c r="IT70" s="33"/>
      <c r="IU70" s="33"/>
      <c r="IV70" s="33"/>
    </row>
    <row r="71" spans="1:256" s="154" customFormat="1" ht="23.45" customHeight="1" x14ac:dyDescent="0.35">
      <c r="A71" s="9"/>
      <c r="B71" s="9"/>
      <c r="C71" s="7" t="s">
        <v>73</v>
      </c>
      <c r="D71" s="7" t="s">
        <v>9</v>
      </c>
      <c r="E71" s="10">
        <v>100000</v>
      </c>
      <c r="F71" s="11" t="s">
        <v>7</v>
      </c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153"/>
      <c r="CG71" s="153"/>
      <c r="CH71" s="153"/>
      <c r="CI71" s="153"/>
      <c r="CJ71" s="153"/>
      <c r="CK71" s="153"/>
      <c r="CL71" s="153"/>
      <c r="CM71" s="153"/>
      <c r="CN71" s="153"/>
      <c r="CO71" s="153"/>
      <c r="CP71" s="153"/>
      <c r="CQ71" s="153"/>
      <c r="CR71" s="153"/>
      <c r="CS71" s="153"/>
      <c r="CT71" s="153"/>
      <c r="CU71" s="153"/>
      <c r="CV71" s="153"/>
      <c r="CW71" s="153"/>
      <c r="CX71" s="153"/>
      <c r="CY71" s="153"/>
      <c r="CZ71" s="153"/>
      <c r="DA71" s="153"/>
      <c r="DB71" s="153"/>
      <c r="DC71" s="153"/>
      <c r="DD71" s="153"/>
      <c r="DE71" s="153"/>
      <c r="DF71" s="153"/>
      <c r="DG71" s="153"/>
      <c r="DH71" s="153"/>
      <c r="DI71" s="153"/>
      <c r="DJ71" s="153"/>
      <c r="DK71" s="153"/>
      <c r="DL71" s="153"/>
      <c r="DM71" s="153"/>
      <c r="DN71" s="153"/>
      <c r="DO71" s="153"/>
      <c r="DP71" s="153"/>
      <c r="DQ71" s="153"/>
      <c r="DR71" s="153"/>
      <c r="DS71" s="153"/>
      <c r="DT71" s="153"/>
      <c r="DU71" s="153"/>
      <c r="DV71" s="153"/>
      <c r="DW71" s="153"/>
      <c r="DX71" s="153"/>
      <c r="DY71" s="153"/>
      <c r="DZ71" s="153"/>
      <c r="EA71" s="153"/>
      <c r="EB71" s="153"/>
      <c r="EC71" s="153"/>
      <c r="ED71" s="153"/>
      <c r="EE71" s="153"/>
      <c r="EF71" s="153"/>
      <c r="EG71" s="153"/>
      <c r="EH71" s="153"/>
      <c r="EI71" s="153"/>
      <c r="EJ71" s="153"/>
      <c r="EK71" s="153"/>
      <c r="EL71" s="153"/>
      <c r="EM71" s="153"/>
      <c r="EN71" s="153"/>
      <c r="EO71" s="153"/>
      <c r="EP71" s="153"/>
      <c r="EQ71" s="153"/>
      <c r="ER71" s="153"/>
      <c r="ES71" s="153"/>
      <c r="ET71" s="153"/>
      <c r="EU71" s="153"/>
      <c r="EV71" s="153"/>
      <c r="EW71" s="153"/>
      <c r="EX71" s="153"/>
      <c r="EY71" s="153"/>
      <c r="EZ71" s="153"/>
      <c r="FA71" s="153"/>
      <c r="FB71" s="153"/>
      <c r="FC71" s="153"/>
      <c r="FD71" s="153"/>
      <c r="FE71" s="153"/>
      <c r="FF71" s="153"/>
      <c r="FG71" s="153"/>
      <c r="FH71" s="153"/>
      <c r="FI71" s="153"/>
      <c r="FJ71" s="153"/>
      <c r="FK71" s="153"/>
      <c r="FL71" s="153"/>
      <c r="FM71" s="153"/>
      <c r="FN71" s="153"/>
      <c r="FO71" s="153"/>
      <c r="FP71" s="153"/>
      <c r="FQ71" s="153"/>
      <c r="FR71" s="153"/>
      <c r="FS71" s="153"/>
      <c r="FT71" s="153"/>
      <c r="FU71" s="153"/>
      <c r="FV71" s="153"/>
      <c r="FW71" s="153"/>
      <c r="FX71" s="153"/>
      <c r="FY71" s="153"/>
      <c r="FZ71" s="153"/>
      <c r="GA71" s="153"/>
      <c r="GB71" s="153"/>
      <c r="GC71" s="153"/>
      <c r="GD71" s="153"/>
      <c r="GE71" s="153"/>
      <c r="GF71" s="153"/>
      <c r="GG71" s="153"/>
      <c r="GH71" s="153"/>
      <c r="GI71" s="153"/>
      <c r="GJ71" s="153"/>
      <c r="GK71" s="153"/>
      <c r="GL71" s="153"/>
      <c r="GM71" s="153"/>
      <c r="GN71" s="153"/>
      <c r="GO71" s="153"/>
      <c r="GP71" s="153"/>
      <c r="GQ71" s="153"/>
      <c r="GR71" s="153"/>
      <c r="GS71" s="153"/>
      <c r="GT71" s="153"/>
      <c r="GU71" s="153"/>
      <c r="GV71" s="153"/>
      <c r="GW71" s="153"/>
      <c r="GX71" s="153"/>
      <c r="GY71" s="153"/>
      <c r="GZ71" s="153"/>
      <c r="HA71" s="153"/>
      <c r="HB71" s="153"/>
      <c r="HC71" s="153"/>
      <c r="HD71" s="153"/>
      <c r="HE71" s="153"/>
      <c r="HF71" s="153"/>
      <c r="HG71" s="153"/>
      <c r="HH71" s="153"/>
      <c r="HI71" s="153"/>
      <c r="HJ71" s="153"/>
      <c r="HK71" s="153"/>
      <c r="HL71" s="153"/>
      <c r="HM71" s="153"/>
      <c r="HN71" s="153"/>
      <c r="HO71" s="153"/>
      <c r="HP71" s="153"/>
      <c r="HQ71" s="153"/>
      <c r="HR71" s="153"/>
      <c r="HS71" s="153"/>
      <c r="HT71" s="153"/>
      <c r="HU71" s="153"/>
      <c r="HV71" s="153"/>
      <c r="HW71" s="153"/>
      <c r="HX71" s="153"/>
      <c r="HY71" s="153"/>
      <c r="HZ71" s="153"/>
      <c r="IA71" s="153"/>
      <c r="IB71" s="153"/>
      <c r="IC71" s="153"/>
      <c r="ID71" s="153"/>
      <c r="IE71" s="153"/>
      <c r="IF71" s="153"/>
      <c r="IG71" s="153"/>
      <c r="IH71" s="153"/>
      <c r="II71" s="153"/>
      <c r="IJ71" s="153"/>
      <c r="IK71" s="153"/>
      <c r="IL71" s="153"/>
      <c r="IM71" s="153"/>
      <c r="IN71" s="153"/>
      <c r="IO71" s="153"/>
      <c r="IP71" s="153"/>
      <c r="IQ71" s="153"/>
      <c r="IR71" s="153"/>
      <c r="IS71" s="153"/>
      <c r="IT71" s="153"/>
      <c r="IU71" s="153"/>
      <c r="IV71" s="153"/>
    </row>
    <row r="72" spans="1:256" s="34" customFormat="1" ht="51" customHeight="1" x14ac:dyDescent="0.35">
      <c r="A72" s="415" t="s">
        <v>74</v>
      </c>
      <c r="B72" s="416"/>
      <c r="C72" s="416"/>
      <c r="D72" s="416"/>
      <c r="E72" s="416"/>
      <c r="F72" s="416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  <c r="IT72" s="33"/>
      <c r="IU72" s="33"/>
      <c r="IV72" s="33"/>
    </row>
    <row r="73" spans="1:256" s="154" customFormat="1" ht="23.45" customHeight="1" x14ac:dyDescent="0.35">
      <c r="A73" s="9"/>
      <c r="B73" s="9"/>
      <c r="C73" s="7" t="s">
        <v>75</v>
      </c>
      <c r="D73" s="7" t="s">
        <v>9</v>
      </c>
      <c r="E73" s="10">
        <v>20000</v>
      </c>
      <c r="F73" s="11" t="s">
        <v>7</v>
      </c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153"/>
      <c r="CD73" s="153"/>
      <c r="CE73" s="153"/>
      <c r="CF73" s="153"/>
      <c r="CG73" s="153"/>
      <c r="CH73" s="153"/>
      <c r="CI73" s="153"/>
      <c r="CJ73" s="153"/>
      <c r="CK73" s="153"/>
      <c r="CL73" s="153"/>
      <c r="CM73" s="153"/>
      <c r="CN73" s="153"/>
      <c r="CO73" s="153"/>
      <c r="CP73" s="153"/>
      <c r="CQ73" s="153"/>
      <c r="CR73" s="153"/>
      <c r="CS73" s="153"/>
      <c r="CT73" s="153"/>
      <c r="CU73" s="153"/>
      <c r="CV73" s="153"/>
      <c r="CW73" s="153"/>
      <c r="CX73" s="153"/>
      <c r="CY73" s="153"/>
      <c r="CZ73" s="153"/>
      <c r="DA73" s="153"/>
      <c r="DB73" s="153"/>
      <c r="DC73" s="153"/>
      <c r="DD73" s="153"/>
      <c r="DE73" s="153"/>
      <c r="DF73" s="153"/>
      <c r="DG73" s="153"/>
      <c r="DH73" s="153"/>
      <c r="DI73" s="153"/>
      <c r="DJ73" s="153"/>
      <c r="DK73" s="153"/>
      <c r="DL73" s="153"/>
      <c r="DM73" s="153"/>
      <c r="DN73" s="153"/>
      <c r="DO73" s="153"/>
      <c r="DP73" s="153"/>
      <c r="DQ73" s="153"/>
      <c r="DR73" s="153"/>
      <c r="DS73" s="153"/>
      <c r="DT73" s="153"/>
      <c r="DU73" s="153"/>
      <c r="DV73" s="153"/>
      <c r="DW73" s="153"/>
      <c r="DX73" s="153"/>
      <c r="DY73" s="153"/>
      <c r="DZ73" s="153"/>
      <c r="EA73" s="153"/>
      <c r="EB73" s="153"/>
      <c r="EC73" s="153"/>
      <c r="ED73" s="153"/>
      <c r="EE73" s="153"/>
      <c r="EF73" s="153"/>
      <c r="EG73" s="153"/>
      <c r="EH73" s="153"/>
      <c r="EI73" s="153"/>
      <c r="EJ73" s="153"/>
      <c r="EK73" s="153"/>
      <c r="EL73" s="153"/>
      <c r="EM73" s="153"/>
      <c r="EN73" s="153"/>
      <c r="EO73" s="153"/>
      <c r="EP73" s="153"/>
      <c r="EQ73" s="153"/>
      <c r="ER73" s="153"/>
      <c r="ES73" s="153"/>
      <c r="ET73" s="153"/>
      <c r="EU73" s="153"/>
      <c r="EV73" s="153"/>
      <c r="EW73" s="153"/>
      <c r="EX73" s="153"/>
      <c r="EY73" s="153"/>
      <c r="EZ73" s="153"/>
      <c r="FA73" s="153"/>
      <c r="FB73" s="153"/>
      <c r="FC73" s="153"/>
      <c r="FD73" s="153"/>
      <c r="FE73" s="153"/>
      <c r="FF73" s="153"/>
      <c r="FG73" s="153"/>
      <c r="FH73" s="153"/>
      <c r="FI73" s="153"/>
      <c r="FJ73" s="153"/>
      <c r="FK73" s="153"/>
      <c r="FL73" s="153"/>
      <c r="FM73" s="153"/>
      <c r="FN73" s="153"/>
      <c r="FO73" s="153"/>
      <c r="FP73" s="153"/>
      <c r="FQ73" s="153"/>
      <c r="FR73" s="153"/>
      <c r="FS73" s="153"/>
      <c r="FT73" s="153"/>
      <c r="FU73" s="153"/>
      <c r="FV73" s="153"/>
      <c r="FW73" s="153"/>
      <c r="FX73" s="153"/>
      <c r="FY73" s="153"/>
      <c r="FZ73" s="153"/>
      <c r="GA73" s="153"/>
      <c r="GB73" s="153"/>
      <c r="GC73" s="153"/>
      <c r="GD73" s="153"/>
      <c r="GE73" s="153"/>
      <c r="GF73" s="153"/>
      <c r="GG73" s="153"/>
      <c r="GH73" s="153"/>
      <c r="GI73" s="153"/>
      <c r="GJ73" s="153"/>
      <c r="GK73" s="153"/>
      <c r="GL73" s="153"/>
      <c r="GM73" s="153"/>
      <c r="GN73" s="153"/>
      <c r="GO73" s="153"/>
      <c r="GP73" s="153"/>
      <c r="GQ73" s="153"/>
      <c r="GR73" s="153"/>
      <c r="GS73" s="153"/>
      <c r="GT73" s="153"/>
      <c r="GU73" s="153"/>
      <c r="GV73" s="153"/>
      <c r="GW73" s="153"/>
      <c r="GX73" s="153"/>
      <c r="GY73" s="153"/>
      <c r="GZ73" s="153"/>
      <c r="HA73" s="153"/>
      <c r="HB73" s="153"/>
      <c r="HC73" s="153"/>
      <c r="HD73" s="153"/>
      <c r="HE73" s="153"/>
      <c r="HF73" s="153"/>
      <c r="HG73" s="153"/>
      <c r="HH73" s="153"/>
      <c r="HI73" s="153"/>
      <c r="HJ73" s="153"/>
      <c r="HK73" s="153"/>
      <c r="HL73" s="153"/>
      <c r="HM73" s="153"/>
      <c r="HN73" s="153"/>
      <c r="HO73" s="153"/>
      <c r="HP73" s="153"/>
      <c r="HQ73" s="153"/>
      <c r="HR73" s="153"/>
      <c r="HS73" s="153"/>
      <c r="HT73" s="153"/>
      <c r="HU73" s="153"/>
      <c r="HV73" s="153"/>
      <c r="HW73" s="153"/>
      <c r="HX73" s="153"/>
      <c r="HY73" s="153"/>
      <c r="HZ73" s="153"/>
      <c r="IA73" s="153"/>
      <c r="IB73" s="153"/>
      <c r="IC73" s="153"/>
      <c r="ID73" s="153"/>
      <c r="IE73" s="153"/>
      <c r="IF73" s="153"/>
      <c r="IG73" s="153"/>
      <c r="IH73" s="153"/>
      <c r="II73" s="153"/>
      <c r="IJ73" s="153"/>
      <c r="IK73" s="153"/>
      <c r="IL73" s="153"/>
      <c r="IM73" s="153"/>
      <c r="IN73" s="153"/>
      <c r="IO73" s="153"/>
      <c r="IP73" s="153"/>
      <c r="IQ73" s="153"/>
      <c r="IR73" s="153"/>
      <c r="IS73" s="153"/>
      <c r="IT73" s="153"/>
      <c r="IU73" s="153"/>
      <c r="IV73" s="153"/>
    </row>
    <row r="74" spans="1:256" s="34" customFormat="1" ht="49.5" customHeight="1" x14ac:dyDescent="0.35">
      <c r="A74" s="415" t="s">
        <v>76</v>
      </c>
      <c r="B74" s="416"/>
      <c r="C74" s="416"/>
      <c r="D74" s="416"/>
      <c r="E74" s="416"/>
      <c r="F74" s="416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  <c r="IU74" s="33"/>
      <c r="IV74" s="33"/>
    </row>
    <row r="75" spans="1:256" s="154" customFormat="1" ht="23.45" customHeight="1" x14ac:dyDescent="0.35">
      <c r="A75" s="9"/>
      <c r="B75" s="9"/>
      <c r="C75" s="7" t="s">
        <v>77</v>
      </c>
      <c r="D75" s="7" t="s">
        <v>9</v>
      </c>
      <c r="E75" s="10">
        <v>30000</v>
      </c>
      <c r="F75" s="11" t="s">
        <v>7</v>
      </c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3"/>
      <c r="BM75" s="153"/>
      <c r="BN75" s="153"/>
      <c r="BO75" s="153"/>
      <c r="BP75" s="153"/>
      <c r="BQ75" s="153"/>
      <c r="BR75" s="153"/>
      <c r="BS75" s="153"/>
      <c r="BT75" s="153"/>
      <c r="BU75" s="153"/>
      <c r="BV75" s="153"/>
      <c r="BW75" s="153"/>
      <c r="BX75" s="153"/>
      <c r="BY75" s="153"/>
      <c r="BZ75" s="153"/>
      <c r="CA75" s="153"/>
      <c r="CB75" s="153"/>
      <c r="CC75" s="153"/>
      <c r="CD75" s="153"/>
      <c r="CE75" s="153"/>
      <c r="CF75" s="153"/>
      <c r="CG75" s="153"/>
      <c r="CH75" s="153"/>
      <c r="CI75" s="153"/>
      <c r="CJ75" s="153"/>
      <c r="CK75" s="153"/>
      <c r="CL75" s="153"/>
      <c r="CM75" s="153"/>
      <c r="CN75" s="153"/>
      <c r="CO75" s="153"/>
      <c r="CP75" s="153"/>
      <c r="CQ75" s="153"/>
      <c r="CR75" s="153"/>
      <c r="CS75" s="153"/>
      <c r="CT75" s="153"/>
      <c r="CU75" s="153"/>
      <c r="CV75" s="153"/>
      <c r="CW75" s="153"/>
      <c r="CX75" s="153"/>
      <c r="CY75" s="153"/>
      <c r="CZ75" s="153"/>
      <c r="DA75" s="153"/>
      <c r="DB75" s="153"/>
      <c r="DC75" s="153"/>
      <c r="DD75" s="153"/>
      <c r="DE75" s="153"/>
      <c r="DF75" s="153"/>
      <c r="DG75" s="153"/>
      <c r="DH75" s="153"/>
      <c r="DI75" s="153"/>
      <c r="DJ75" s="153"/>
      <c r="DK75" s="153"/>
      <c r="DL75" s="153"/>
      <c r="DM75" s="153"/>
      <c r="DN75" s="153"/>
      <c r="DO75" s="153"/>
      <c r="DP75" s="153"/>
      <c r="DQ75" s="153"/>
      <c r="DR75" s="153"/>
      <c r="DS75" s="153"/>
      <c r="DT75" s="153"/>
      <c r="DU75" s="153"/>
      <c r="DV75" s="153"/>
      <c r="DW75" s="153"/>
      <c r="DX75" s="153"/>
      <c r="DY75" s="153"/>
      <c r="DZ75" s="153"/>
      <c r="EA75" s="153"/>
      <c r="EB75" s="153"/>
      <c r="EC75" s="153"/>
      <c r="ED75" s="153"/>
      <c r="EE75" s="153"/>
      <c r="EF75" s="153"/>
      <c r="EG75" s="153"/>
      <c r="EH75" s="153"/>
      <c r="EI75" s="153"/>
      <c r="EJ75" s="153"/>
      <c r="EK75" s="153"/>
      <c r="EL75" s="153"/>
      <c r="EM75" s="153"/>
      <c r="EN75" s="153"/>
      <c r="EO75" s="153"/>
      <c r="EP75" s="153"/>
      <c r="EQ75" s="153"/>
      <c r="ER75" s="153"/>
      <c r="ES75" s="153"/>
      <c r="ET75" s="153"/>
      <c r="EU75" s="153"/>
      <c r="EV75" s="153"/>
      <c r="EW75" s="153"/>
      <c r="EX75" s="153"/>
      <c r="EY75" s="153"/>
      <c r="EZ75" s="153"/>
      <c r="FA75" s="153"/>
      <c r="FB75" s="153"/>
      <c r="FC75" s="153"/>
      <c r="FD75" s="153"/>
      <c r="FE75" s="153"/>
      <c r="FF75" s="153"/>
      <c r="FG75" s="153"/>
      <c r="FH75" s="153"/>
      <c r="FI75" s="153"/>
      <c r="FJ75" s="153"/>
      <c r="FK75" s="153"/>
      <c r="FL75" s="153"/>
      <c r="FM75" s="153"/>
      <c r="FN75" s="153"/>
      <c r="FO75" s="153"/>
      <c r="FP75" s="153"/>
      <c r="FQ75" s="153"/>
      <c r="FR75" s="153"/>
      <c r="FS75" s="153"/>
      <c r="FT75" s="153"/>
      <c r="FU75" s="153"/>
      <c r="FV75" s="153"/>
      <c r="FW75" s="153"/>
      <c r="FX75" s="153"/>
      <c r="FY75" s="153"/>
      <c r="FZ75" s="153"/>
      <c r="GA75" s="153"/>
      <c r="GB75" s="153"/>
      <c r="GC75" s="153"/>
      <c r="GD75" s="153"/>
      <c r="GE75" s="153"/>
      <c r="GF75" s="153"/>
      <c r="GG75" s="153"/>
      <c r="GH75" s="153"/>
      <c r="GI75" s="153"/>
      <c r="GJ75" s="153"/>
      <c r="GK75" s="153"/>
      <c r="GL75" s="153"/>
      <c r="GM75" s="153"/>
      <c r="GN75" s="153"/>
      <c r="GO75" s="153"/>
      <c r="GP75" s="153"/>
      <c r="GQ75" s="153"/>
      <c r="GR75" s="153"/>
      <c r="GS75" s="153"/>
      <c r="GT75" s="153"/>
      <c r="GU75" s="153"/>
      <c r="GV75" s="153"/>
      <c r="GW75" s="153"/>
      <c r="GX75" s="153"/>
      <c r="GY75" s="153"/>
      <c r="GZ75" s="153"/>
      <c r="HA75" s="153"/>
      <c r="HB75" s="153"/>
      <c r="HC75" s="153"/>
      <c r="HD75" s="153"/>
      <c r="HE75" s="153"/>
      <c r="HF75" s="153"/>
      <c r="HG75" s="153"/>
      <c r="HH75" s="153"/>
      <c r="HI75" s="153"/>
      <c r="HJ75" s="153"/>
      <c r="HK75" s="153"/>
      <c r="HL75" s="153"/>
      <c r="HM75" s="153"/>
      <c r="HN75" s="153"/>
      <c r="HO75" s="153"/>
      <c r="HP75" s="153"/>
      <c r="HQ75" s="153"/>
      <c r="HR75" s="153"/>
      <c r="HS75" s="153"/>
      <c r="HT75" s="153"/>
      <c r="HU75" s="153"/>
      <c r="HV75" s="153"/>
      <c r="HW75" s="153"/>
      <c r="HX75" s="153"/>
      <c r="HY75" s="153"/>
      <c r="HZ75" s="153"/>
      <c r="IA75" s="153"/>
      <c r="IB75" s="153"/>
      <c r="IC75" s="153"/>
      <c r="ID75" s="153"/>
      <c r="IE75" s="153"/>
      <c r="IF75" s="153"/>
      <c r="IG75" s="153"/>
      <c r="IH75" s="153"/>
      <c r="II75" s="153"/>
      <c r="IJ75" s="153"/>
      <c r="IK75" s="153"/>
      <c r="IL75" s="153"/>
      <c r="IM75" s="153"/>
      <c r="IN75" s="153"/>
      <c r="IO75" s="153"/>
      <c r="IP75" s="153"/>
      <c r="IQ75" s="153"/>
      <c r="IR75" s="153"/>
      <c r="IS75" s="153"/>
      <c r="IT75" s="153"/>
      <c r="IU75" s="153"/>
      <c r="IV75" s="153"/>
    </row>
    <row r="76" spans="1:256" s="34" customFormat="1" ht="69.75" customHeight="1" x14ac:dyDescent="0.35">
      <c r="A76" s="415" t="s">
        <v>78</v>
      </c>
      <c r="B76" s="416"/>
      <c r="C76" s="416"/>
      <c r="D76" s="416"/>
      <c r="E76" s="416"/>
      <c r="F76" s="416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  <c r="IT76" s="33"/>
      <c r="IU76" s="33"/>
      <c r="IV76" s="33"/>
    </row>
    <row r="77" spans="1:256" s="34" customFormat="1" ht="23.45" customHeight="1" x14ac:dyDescent="0.35">
      <c r="A77" s="8"/>
      <c r="B77" s="8"/>
      <c r="C77" s="7" t="s">
        <v>79</v>
      </c>
      <c r="D77" s="7" t="s">
        <v>6</v>
      </c>
      <c r="E77" s="10">
        <f>SUM(E78)</f>
        <v>5000</v>
      </c>
      <c r="F77" s="11" t="s">
        <v>7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  <c r="IU77" s="33"/>
      <c r="IV77" s="33"/>
    </row>
    <row r="78" spans="1:256" s="154" customFormat="1" ht="21" customHeight="1" x14ac:dyDescent="0.35">
      <c r="A78" s="9"/>
      <c r="B78" s="9"/>
      <c r="C78" s="7" t="s">
        <v>80</v>
      </c>
      <c r="D78" s="7" t="s">
        <v>9</v>
      </c>
      <c r="E78" s="10">
        <v>5000</v>
      </c>
      <c r="F78" s="11" t="s">
        <v>7</v>
      </c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/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153"/>
      <c r="DM78" s="153"/>
      <c r="DN78" s="153"/>
      <c r="DO78" s="153"/>
      <c r="DP78" s="153"/>
      <c r="DQ78" s="153"/>
      <c r="DR78" s="153"/>
      <c r="DS78" s="153"/>
      <c r="DT78" s="153"/>
      <c r="DU78" s="153"/>
      <c r="DV78" s="153"/>
      <c r="DW78" s="153"/>
      <c r="DX78" s="153"/>
      <c r="DY78" s="153"/>
      <c r="DZ78" s="153"/>
      <c r="EA78" s="153"/>
      <c r="EB78" s="153"/>
      <c r="EC78" s="153"/>
      <c r="ED78" s="153"/>
      <c r="EE78" s="153"/>
      <c r="EF78" s="153"/>
      <c r="EG78" s="153"/>
      <c r="EH78" s="153"/>
      <c r="EI78" s="153"/>
      <c r="EJ78" s="153"/>
      <c r="EK78" s="153"/>
      <c r="EL78" s="153"/>
      <c r="EM78" s="153"/>
      <c r="EN78" s="153"/>
      <c r="EO78" s="153"/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/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/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/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/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153"/>
      <c r="IG78" s="153"/>
      <c r="IH78" s="153"/>
      <c r="II78" s="153"/>
      <c r="IJ78" s="153"/>
      <c r="IK78" s="153"/>
      <c r="IL78" s="153"/>
      <c r="IM78" s="153"/>
      <c r="IN78" s="153"/>
      <c r="IO78" s="153"/>
      <c r="IP78" s="153"/>
      <c r="IQ78" s="153"/>
      <c r="IR78" s="153"/>
      <c r="IS78" s="153"/>
      <c r="IT78" s="153"/>
      <c r="IU78" s="153"/>
      <c r="IV78" s="153"/>
    </row>
    <row r="79" spans="1:256" s="34" customFormat="1" ht="23.25" customHeight="1" x14ac:dyDescent="0.35">
      <c r="A79" s="415" t="s">
        <v>81</v>
      </c>
      <c r="B79" s="416"/>
      <c r="C79" s="416"/>
      <c r="D79" s="416"/>
      <c r="E79" s="416"/>
      <c r="F79" s="416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  <c r="IU79" s="33"/>
      <c r="IV79" s="33"/>
    </row>
    <row r="80" spans="1:256" s="34" customFormat="1" ht="25.5" customHeight="1" x14ac:dyDescent="0.35">
      <c r="A80" s="8"/>
      <c r="B80" s="8"/>
      <c r="C80" s="7" t="s">
        <v>82</v>
      </c>
      <c r="D80" s="9"/>
      <c r="E80" s="9"/>
      <c r="F80" s="14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  <c r="IT80" s="33"/>
      <c r="IU80" s="33"/>
      <c r="IV80" s="33"/>
    </row>
    <row r="81" spans="1:256" s="34" customFormat="1" ht="25.5" customHeight="1" x14ac:dyDescent="0.35">
      <c r="A81" s="8"/>
      <c r="B81" s="8"/>
      <c r="C81" s="9"/>
      <c r="D81" s="7" t="s">
        <v>6</v>
      </c>
      <c r="E81" s="10">
        <f>SUM(E82+E92)</f>
        <v>110000</v>
      </c>
      <c r="F81" s="11" t="s">
        <v>7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  <c r="IT81" s="33"/>
      <c r="IU81" s="33"/>
      <c r="IV81" s="33"/>
    </row>
    <row r="82" spans="1:256" s="154" customFormat="1" ht="21.75" customHeight="1" x14ac:dyDescent="0.35">
      <c r="A82" s="9"/>
      <c r="B82" s="9"/>
      <c r="C82" s="7" t="s">
        <v>83</v>
      </c>
      <c r="D82" s="7" t="s">
        <v>9</v>
      </c>
      <c r="E82" s="10">
        <v>80000</v>
      </c>
      <c r="F82" s="11" t="s">
        <v>7</v>
      </c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  <c r="CT82" s="153"/>
      <c r="CU82" s="153"/>
      <c r="CV82" s="153"/>
      <c r="CW82" s="153"/>
      <c r="CX82" s="153"/>
      <c r="CY82" s="153"/>
      <c r="CZ82" s="153"/>
      <c r="DA82" s="153"/>
      <c r="DB82" s="153"/>
      <c r="DC82" s="153"/>
      <c r="DD82" s="153"/>
      <c r="DE82" s="153"/>
      <c r="DF82" s="153"/>
      <c r="DG82" s="153"/>
      <c r="DH82" s="153"/>
      <c r="DI82" s="153"/>
      <c r="DJ82" s="153"/>
      <c r="DK82" s="153"/>
      <c r="DL82" s="153"/>
      <c r="DM82" s="153"/>
      <c r="DN82" s="153"/>
      <c r="DO82" s="153"/>
      <c r="DP82" s="153"/>
      <c r="DQ82" s="153"/>
      <c r="DR82" s="153"/>
      <c r="DS82" s="153"/>
      <c r="DT82" s="153"/>
      <c r="DU82" s="153"/>
      <c r="DV82" s="153"/>
      <c r="DW82" s="153"/>
      <c r="DX82" s="153"/>
      <c r="DY82" s="153"/>
      <c r="DZ82" s="153"/>
      <c r="EA82" s="153"/>
      <c r="EB82" s="153"/>
      <c r="EC82" s="153"/>
      <c r="ED82" s="153"/>
      <c r="EE82" s="153"/>
      <c r="EF82" s="153"/>
      <c r="EG82" s="153"/>
      <c r="EH82" s="153"/>
      <c r="EI82" s="153"/>
      <c r="EJ82" s="153"/>
      <c r="EK82" s="153"/>
      <c r="EL82" s="153"/>
      <c r="EM82" s="153"/>
      <c r="EN82" s="153"/>
      <c r="EO82" s="153"/>
      <c r="EP82" s="153"/>
      <c r="EQ82" s="153"/>
      <c r="ER82" s="153"/>
      <c r="ES82" s="153"/>
      <c r="ET82" s="153"/>
      <c r="EU82" s="153"/>
      <c r="EV82" s="153"/>
      <c r="EW82" s="153"/>
      <c r="EX82" s="153"/>
      <c r="EY82" s="153"/>
      <c r="EZ82" s="153"/>
      <c r="FA82" s="153"/>
      <c r="FB82" s="153"/>
      <c r="FC82" s="153"/>
      <c r="FD82" s="153"/>
      <c r="FE82" s="153"/>
      <c r="FF82" s="153"/>
      <c r="FG82" s="153"/>
      <c r="FH82" s="153"/>
      <c r="FI82" s="153"/>
      <c r="FJ82" s="153"/>
      <c r="FK82" s="153"/>
      <c r="FL82" s="153"/>
      <c r="FM82" s="153"/>
      <c r="FN82" s="153"/>
      <c r="FO82" s="153"/>
      <c r="FP82" s="153"/>
      <c r="FQ82" s="153"/>
      <c r="FR82" s="153"/>
      <c r="FS82" s="153"/>
      <c r="FT82" s="153"/>
      <c r="FU82" s="153"/>
      <c r="FV82" s="153"/>
      <c r="FW82" s="153"/>
      <c r="FX82" s="153"/>
      <c r="FY82" s="153"/>
      <c r="FZ82" s="153"/>
      <c r="GA82" s="153"/>
      <c r="GB82" s="153"/>
      <c r="GC82" s="153"/>
      <c r="GD82" s="153"/>
      <c r="GE82" s="153"/>
      <c r="GF82" s="153"/>
      <c r="GG82" s="153"/>
      <c r="GH82" s="153"/>
      <c r="GI82" s="153"/>
      <c r="GJ82" s="153"/>
      <c r="GK82" s="153"/>
      <c r="GL82" s="153"/>
      <c r="GM82" s="153"/>
      <c r="GN82" s="153"/>
      <c r="GO82" s="153"/>
      <c r="GP82" s="153"/>
      <c r="GQ82" s="153"/>
      <c r="GR82" s="153"/>
      <c r="GS82" s="153"/>
      <c r="GT82" s="153"/>
      <c r="GU82" s="153"/>
      <c r="GV82" s="153"/>
      <c r="GW82" s="153"/>
      <c r="GX82" s="153"/>
      <c r="GY82" s="153"/>
      <c r="GZ82" s="153"/>
      <c r="HA82" s="153"/>
      <c r="HB82" s="153"/>
      <c r="HC82" s="153"/>
      <c r="HD82" s="153"/>
      <c r="HE82" s="153"/>
      <c r="HF82" s="153"/>
      <c r="HG82" s="153"/>
      <c r="HH82" s="153"/>
      <c r="HI82" s="153"/>
      <c r="HJ82" s="153"/>
      <c r="HK82" s="153"/>
      <c r="HL82" s="153"/>
      <c r="HM82" s="153"/>
      <c r="HN82" s="153"/>
      <c r="HO82" s="153"/>
      <c r="HP82" s="153"/>
      <c r="HQ82" s="153"/>
      <c r="HR82" s="153"/>
      <c r="HS82" s="153"/>
      <c r="HT82" s="153"/>
      <c r="HU82" s="153"/>
      <c r="HV82" s="153"/>
      <c r="HW82" s="153"/>
      <c r="HX82" s="153"/>
      <c r="HY82" s="153"/>
      <c r="HZ82" s="153"/>
      <c r="IA82" s="153"/>
      <c r="IB82" s="153"/>
      <c r="IC82" s="153"/>
      <c r="ID82" s="153"/>
      <c r="IE82" s="153"/>
      <c r="IF82" s="153"/>
      <c r="IG82" s="153"/>
      <c r="IH82" s="153"/>
      <c r="II82" s="153"/>
      <c r="IJ82" s="153"/>
      <c r="IK82" s="153"/>
      <c r="IL82" s="153"/>
      <c r="IM82" s="153"/>
      <c r="IN82" s="153"/>
      <c r="IO82" s="153"/>
      <c r="IP82" s="153"/>
      <c r="IQ82" s="153"/>
      <c r="IR82" s="153"/>
      <c r="IS82" s="153"/>
      <c r="IT82" s="153"/>
      <c r="IU82" s="153"/>
      <c r="IV82" s="153"/>
    </row>
    <row r="83" spans="1:256" s="34" customFormat="1" ht="122.25" customHeight="1" x14ac:dyDescent="0.35">
      <c r="A83" s="415" t="s">
        <v>84</v>
      </c>
      <c r="B83" s="416"/>
      <c r="C83" s="416"/>
      <c r="D83" s="416"/>
      <c r="E83" s="416"/>
      <c r="F83" s="416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</row>
    <row r="84" spans="1:256" s="34" customFormat="1" ht="21" x14ac:dyDescent="0.35">
      <c r="A84" s="381"/>
      <c r="B84" s="382"/>
      <c r="C84" s="382"/>
      <c r="D84" s="382"/>
      <c r="E84" s="382"/>
      <c r="F84" s="38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</row>
    <row r="85" spans="1:256" s="34" customFormat="1" ht="21" x14ac:dyDescent="0.35">
      <c r="A85" s="381"/>
      <c r="B85" s="382"/>
      <c r="C85" s="382"/>
      <c r="D85" s="382"/>
      <c r="E85" s="382"/>
      <c r="F85" s="38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  <c r="IT85" s="33"/>
      <c r="IU85" s="33"/>
      <c r="IV85" s="33"/>
    </row>
    <row r="86" spans="1:256" s="34" customFormat="1" ht="21" x14ac:dyDescent="0.35">
      <c r="A86" s="381"/>
      <c r="B86" s="382"/>
      <c r="C86" s="382"/>
      <c r="D86" s="382"/>
      <c r="E86" s="382"/>
      <c r="F86" s="38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  <c r="IT86" s="33"/>
      <c r="IU86" s="33"/>
      <c r="IV86" s="33"/>
    </row>
    <row r="87" spans="1:256" s="34" customFormat="1" ht="21" x14ac:dyDescent="0.35">
      <c r="A87" s="381"/>
      <c r="B87" s="382"/>
      <c r="C87" s="382"/>
      <c r="D87" s="382"/>
      <c r="E87" s="382"/>
      <c r="F87" s="38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  <c r="IT87" s="33"/>
      <c r="IU87" s="33"/>
      <c r="IV87" s="33"/>
    </row>
    <row r="88" spans="1:256" s="34" customFormat="1" ht="21" x14ac:dyDescent="0.35">
      <c r="A88" s="381"/>
      <c r="B88" s="382"/>
      <c r="C88" s="382"/>
      <c r="D88" s="382"/>
      <c r="E88" s="382"/>
      <c r="F88" s="38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  <c r="IT88" s="33"/>
      <c r="IU88" s="33"/>
      <c r="IV88" s="33"/>
    </row>
    <row r="89" spans="1:256" s="34" customFormat="1" ht="21" x14ac:dyDescent="0.35">
      <c r="A89" s="381"/>
      <c r="B89" s="382"/>
      <c r="C89" s="382"/>
      <c r="D89" s="382"/>
      <c r="E89" s="382"/>
      <c r="F89" s="38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  <c r="IT89" s="33"/>
      <c r="IU89" s="33"/>
      <c r="IV89" s="33"/>
    </row>
    <row r="90" spans="1:256" s="34" customFormat="1" ht="21" x14ac:dyDescent="0.35">
      <c r="A90" s="381"/>
      <c r="B90" s="382"/>
      <c r="C90" s="382"/>
      <c r="D90" s="382"/>
      <c r="E90" s="382"/>
      <c r="F90" s="38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  <c r="IT90" s="33"/>
      <c r="IU90" s="33"/>
      <c r="IV90" s="33"/>
    </row>
    <row r="91" spans="1:256" s="34" customFormat="1" ht="21" x14ac:dyDescent="0.35">
      <c r="A91" s="381"/>
      <c r="B91" s="382"/>
      <c r="C91" s="382"/>
      <c r="D91" s="382"/>
      <c r="E91" s="382"/>
      <c r="F91" s="38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  <c r="IT91" s="33"/>
      <c r="IU91" s="33"/>
      <c r="IV91" s="33"/>
    </row>
    <row r="92" spans="1:256" s="154" customFormat="1" ht="24.75" customHeight="1" x14ac:dyDescent="0.35">
      <c r="A92" s="400"/>
      <c r="B92" s="400"/>
      <c r="C92" s="401" t="s">
        <v>85</v>
      </c>
      <c r="D92" s="401" t="s">
        <v>9</v>
      </c>
      <c r="E92" s="402">
        <v>30000</v>
      </c>
      <c r="F92" s="403" t="s">
        <v>7</v>
      </c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  <c r="BI92" s="153"/>
      <c r="BJ92" s="153"/>
      <c r="BK92" s="153"/>
      <c r="BL92" s="153"/>
      <c r="BM92" s="153"/>
      <c r="BN92" s="153"/>
      <c r="BO92" s="153"/>
      <c r="BP92" s="153"/>
      <c r="BQ92" s="153"/>
      <c r="BR92" s="153"/>
      <c r="BS92" s="153"/>
      <c r="BT92" s="153"/>
      <c r="BU92" s="153"/>
      <c r="BV92" s="153"/>
      <c r="BW92" s="153"/>
      <c r="BX92" s="153"/>
      <c r="BY92" s="153"/>
      <c r="BZ92" s="153"/>
      <c r="CA92" s="153"/>
      <c r="CB92" s="153"/>
      <c r="CC92" s="153"/>
      <c r="CD92" s="153"/>
      <c r="CE92" s="153"/>
      <c r="CF92" s="153"/>
      <c r="CG92" s="153"/>
      <c r="CH92" s="153"/>
      <c r="CI92" s="153"/>
      <c r="CJ92" s="153"/>
      <c r="CK92" s="153"/>
      <c r="CL92" s="153"/>
      <c r="CM92" s="153"/>
      <c r="CN92" s="153"/>
      <c r="CO92" s="153"/>
      <c r="CP92" s="153"/>
      <c r="CQ92" s="153"/>
      <c r="CR92" s="153"/>
      <c r="CS92" s="153"/>
      <c r="CT92" s="153"/>
      <c r="CU92" s="153"/>
      <c r="CV92" s="153"/>
      <c r="CW92" s="153"/>
      <c r="CX92" s="153"/>
      <c r="CY92" s="153"/>
      <c r="CZ92" s="153"/>
      <c r="DA92" s="153"/>
      <c r="DB92" s="153"/>
      <c r="DC92" s="153"/>
      <c r="DD92" s="153"/>
      <c r="DE92" s="153"/>
      <c r="DF92" s="153"/>
      <c r="DG92" s="153"/>
      <c r="DH92" s="153"/>
      <c r="DI92" s="153"/>
      <c r="DJ92" s="153"/>
      <c r="DK92" s="153"/>
      <c r="DL92" s="153"/>
      <c r="DM92" s="153"/>
      <c r="DN92" s="153"/>
      <c r="DO92" s="153"/>
      <c r="DP92" s="153"/>
      <c r="DQ92" s="153"/>
      <c r="DR92" s="153"/>
      <c r="DS92" s="153"/>
      <c r="DT92" s="153"/>
      <c r="DU92" s="153"/>
      <c r="DV92" s="153"/>
      <c r="DW92" s="153"/>
      <c r="DX92" s="153"/>
      <c r="DY92" s="153"/>
      <c r="DZ92" s="153"/>
      <c r="EA92" s="153"/>
      <c r="EB92" s="153"/>
      <c r="EC92" s="153"/>
      <c r="ED92" s="153"/>
      <c r="EE92" s="153"/>
      <c r="EF92" s="153"/>
      <c r="EG92" s="153"/>
      <c r="EH92" s="153"/>
      <c r="EI92" s="153"/>
      <c r="EJ92" s="153"/>
      <c r="EK92" s="153"/>
      <c r="EL92" s="153"/>
      <c r="EM92" s="153"/>
      <c r="EN92" s="153"/>
      <c r="EO92" s="153"/>
      <c r="EP92" s="153"/>
      <c r="EQ92" s="153"/>
      <c r="ER92" s="153"/>
      <c r="ES92" s="153"/>
      <c r="ET92" s="153"/>
      <c r="EU92" s="153"/>
      <c r="EV92" s="153"/>
      <c r="EW92" s="153"/>
      <c r="EX92" s="153"/>
      <c r="EY92" s="153"/>
      <c r="EZ92" s="153"/>
      <c r="FA92" s="153"/>
      <c r="FB92" s="153"/>
      <c r="FC92" s="153"/>
      <c r="FD92" s="153"/>
      <c r="FE92" s="153"/>
      <c r="FF92" s="153"/>
      <c r="FG92" s="153"/>
      <c r="FH92" s="153"/>
      <c r="FI92" s="153"/>
      <c r="FJ92" s="153"/>
      <c r="FK92" s="153"/>
      <c r="FL92" s="153"/>
      <c r="FM92" s="153"/>
      <c r="FN92" s="153"/>
      <c r="FO92" s="153"/>
      <c r="FP92" s="153"/>
      <c r="FQ92" s="153"/>
      <c r="FR92" s="153"/>
      <c r="FS92" s="153"/>
      <c r="FT92" s="153"/>
      <c r="FU92" s="153"/>
      <c r="FV92" s="153"/>
      <c r="FW92" s="153"/>
      <c r="FX92" s="153"/>
      <c r="FY92" s="153"/>
      <c r="FZ92" s="153"/>
      <c r="GA92" s="153"/>
      <c r="GB92" s="153"/>
      <c r="GC92" s="153"/>
      <c r="GD92" s="153"/>
      <c r="GE92" s="153"/>
      <c r="GF92" s="153"/>
      <c r="GG92" s="153"/>
      <c r="GH92" s="153"/>
      <c r="GI92" s="153"/>
      <c r="GJ92" s="153"/>
      <c r="GK92" s="153"/>
      <c r="GL92" s="153"/>
      <c r="GM92" s="153"/>
      <c r="GN92" s="153"/>
      <c r="GO92" s="153"/>
      <c r="GP92" s="153"/>
      <c r="GQ92" s="153"/>
      <c r="GR92" s="153"/>
      <c r="GS92" s="153"/>
      <c r="GT92" s="153"/>
      <c r="GU92" s="153"/>
      <c r="GV92" s="153"/>
      <c r="GW92" s="153"/>
      <c r="GX92" s="153"/>
      <c r="GY92" s="153"/>
      <c r="GZ92" s="153"/>
      <c r="HA92" s="153"/>
      <c r="HB92" s="153"/>
      <c r="HC92" s="153"/>
      <c r="HD92" s="153"/>
      <c r="HE92" s="153"/>
      <c r="HF92" s="153"/>
      <c r="HG92" s="153"/>
      <c r="HH92" s="153"/>
      <c r="HI92" s="153"/>
      <c r="HJ92" s="153"/>
      <c r="HK92" s="153"/>
      <c r="HL92" s="153"/>
      <c r="HM92" s="153"/>
      <c r="HN92" s="153"/>
      <c r="HO92" s="153"/>
      <c r="HP92" s="153"/>
      <c r="HQ92" s="153"/>
      <c r="HR92" s="153"/>
      <c r="HS92" s="153"/>
      <c r="HT92" s="153"/>
      <c r="HU92" s="153"/>
      <c r="HV92" s="153"/>
      <c r="HW92" s="153"/>
      <c r="HX92" s="153"/>
      <c r="HY92" s="153"/>
      <c r="HZ92" s="153"/>
      <c r="IA92" s="153"/>
      <c r="IB92" s="153"/>
      <c r="IC92" s="153"/>
      <c r="ID92" s="153"/>
      <c r="IE92" s="153"/>
      <c r="IF92" s="153"/>
      <c r="IG92" s="153"/>
      <c r="IH92" s="153"/>
      <c r="II92" s="153"/>
      <c r="IJ92" s="153"/>
      <c r="IK92" s="153"/>
      <c r="IL92" s="153"/>
      <c r="IM92" s="153"/>
      <c r="IN92" s="153"/>
      <c r="IO92" s="153"/>
      <c r="IP92" s="153"/>
      <c r="IQ92" s="153"/>
      <c r="IR92" s="153"/>
      <c r="IS92" s="153"/>
      <c r="IT92" s="153"/>
      <c r="IU92" s="153"/>
      <c r="IV92" s="153"/>
    </row>
    <row r="93" spans="1:256" s="34" customFormat="1" ht="122.25" customHeight="1" x14ac:dyDescent="0.35">
      <c r="A93" s="413" t="s">
        <v>86</v>
      </c>
      <c r="B93" s="414"/>
      <c r="C93" s="414"/>
      <c r="D93" s="414"/>
      <c r="E93" s="414"/>
      <c r="F93" s="414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  <c r="IT93" s="33"/>
      <c r="IU93" s="33"/>
      <c r="IV93" s="33"/>
    </row>
    <row r="94" spans="1:256" s="34" customFormat="1" ht="47.25" customHeight="1" x14ac:dyDescent="0.35">
      <c r="A94" s="413" t="s">
        <v>87</v>
      </c>
      <c r="B94" s="414"/>
      <c r="C94" s="414"/>
      <c r="D94" s="414"/>
      <c r="E94" s="414"/>
      <c r="F94" s="414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  <c r="IT94" s="33"/>
      <c r="IU94" s="33"/>
      <c r="IV94" s="33"/>
    </row>
    <row r="95" spans="1:256" s="34" customFormat="1" ht="45.75" customHeight="1" x14ac:dyDescent="0.35">
      <c r="A95" s="409" t="s">
        <v>88</v>
      </c>
      <c r="B95" s="410"/>
      <c r="C95" s="410"/>
      <c r="D95" s="410"/>
      <c r="E95" s="410"/>
      <c r="F95" s="410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  <c r="IT95" s="33"/>
      <c r="IU95" s="33"/>
      <c r="IV95" s="33"/>
    </row>
    <row r="96" spans="1:256" s="34" customFormat="1" ht="45.75" customHeight="1" x14ac:dyDescent="0.35">
      <c r="A96" s="409" t="s">
        <v>89</v>
      </c>
      <c r="B96" s="410"/>
      <c r="C96" s="410"/>
      <c r="D96" s="410"/>
      <c r="E96" s="410"/>
      <c r="F96" s="410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  <c r="IT96" s="33"/>
      <c r="IU96" s="33"/>
      <c r="IV96" s="33"/>
    </row>
    <row r="97" spans="1:256" s="34" customFormat="1" ht="23.45" customHeight="1" x14ac:dyDescent="0.35">
      <c r="A97" s="9"/>
      <c r="B97" s="9"/>
      <c r="C97" s="7" t="s">
        <v>90</v>
      </c>
      <c r="D97" s="7" t="s">
        <v>6</v>
      </c>
      <c r="E97" s="10">
        <f>E98+E100+E102+E104+E106</f>
        <v>103000</v>
      </c>
      <c r="F97" s="11" t="s">
        <v>7</v>
      </c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  <c r="IT97" s="33"/>
      <c r="IU97" s="33"/>
      <c r="IV97" s="33"/>
    </row>
    <row r="98" spans="1:256" s="154" customFormat="1" ht="25.5" customHeight="1" x14ac:dyDescent="0.35">
      <c r="A98" s="9"/>
      <c r="B98" s="9"/>
      <c r="C98" s="7" t="s">
        <v>91</v>
      </c>
      <c r="D98" s="7" t="s">
        <v>9</v>
      </c>
      <c r="E98" s="10">
        <v>30000</v>
      </c>
      <c r="F98" s="11" t="s">
        <v>7</v>
      </c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  <c r="BI98" s="153"/>
      <c r="BJ98" s="153"/>
      <c r="BK98" s="153"/>
      <c r="BL98" s="153"/>
      <c r="BM98" s="153"/>
      <c r="BN98" s="153"/>
      <c r="BO98" s="153"/>
      <c r="BP98" s="153"/>
      <c r="BQ98" s="153"/>
      <c r="BR98" s="153"/>
      <c r="BS98" s="153"/>
      <c r="BT98" s="153"/>
      <c r="BU98" s="153"/>
      <c r="BV98" s="153"/>
      <c r="BW98" s="153"/>
      <c r="BX98" s="153"/>
      <c r="BY98" s="153"/>
      <c r="BZ98" s="153"/>
      <c r="CA98" s="153"/>
      <c r="CB98" s="153"/>
      <c r="CC98" s="153"/>
      <c r="CD98" s="153"/>
      <c r="CE98" s="153"/>
      <c r="CF98" s="153"/>
      <c r="CG98" s="153"/>
      <c r="CH98" s="153"/>
      <c r="CI98" s="153"/>
      <c r="CJ98" s="153"/>
      <c r="CK98" s="153"/>
      <c r="CL98" s="153"/>
      <c r="CM98" s="153"/>
      <c r="CN98" s="153"/>
      <c r="CO98" s="153"/>
      <c r="CP98" s="153"/>
      <c r="CQ98" s="153"/>
      <c r="CR98" s="153"/>
      <c r="CS98" s="153"/>
      <c r="CT98" s="153"/>
      <c r="CU98" s="153"/>
      <c r="CV98" s="153"/>
      <c r="CW98" s="153"/>
      <c r="CX98" s="153"/>
      <c r="CY98" s="153"/>
      <c r="CZ98" s="153"/>
      <c r="DA98" s="153"/>
      <c r="DB98" s="153"/>
      <c r="DC98" s="153"/>
      <c r="DD98" s="153"/>
      <c r="DE98" s="153"/>
      <c r="DF98" s="153"/>
      <c r="DG98" s="153"/>
      <c r="DH98" s="153"/>
      <c r="DI98" s="153"/>
      <c r="DJ98" s="153"/>
      <c r="DK98" s="153"/>
      <c r="DL98" s="153"/>
      <c r="DM98" s="153"/>
      <c r="DN98" s="153"/>
      <c r="DO98" s="153"/>
      <c r="DP98" s="153"/>
      <c r="DQ98" s="153"/>
      <c r="DR98" s="153"/>
      <c r="DS98" s="153"/>
      <c r="DT98" s="153"/>
      <c r="DU98" s="153"/>
      <c r="DV98" s="153"/>
      <c r="DW98" s="153"/>
      <c r="DX98" s="153"/>
      <c r="DY98" s="153"/>
      <c r="DZ98" s="153"/>
      <c r="EA98" s="153"/>
      <c r="EB98" s="153"/>
      <c r="EC98" s="153"/>
      <c r="ED98" s="153"/>
      <c r="EE98" s="153"/>
      <c r="EF98" s="153"/>
      <c r="EG98" s="153"/>
      <c r="EH98" s="153"/>
      <c r="EI98" s="153"/>
      <c r="EJ98" s="153"/>
      <c r="EK98" s="153"/>
      <c r="EL98" s="153"/>
      <c r="EM98" s="153"/>
      <c r="EN98" s="153"/>
      <c r="EO98" s="153"/>
      <c r="EP98" s="153"/>
      <c r="EQ98" s="153"/>
      <c r="ER98" s="153"/>
      <c r="ES98" s="153"/>
      <c r="ET98" s="153"/>
      <c r="EU98" s="153"/>
      <c r="EV98" s="153"/>
      <c r="EW98" s="153"/>
      <c r="EX98" s="153"/>
      <c r="EY98" s="153"/>
      <c r="EZ98" s="153"/>
      <c r="FA98" s="153"/>
      <c r="FB98" s="153"/>
      <c r="FC98" s="153"/>
      <c r="FD98" s="153"/>
      <c r="FE98" s="153"/>
      <c r="FF98" s="153"/>
      <c r="FG98" s="153"/>
      <c r="FH98" s="153"/>
      <c r="FI98" s="153"/>
      <c r="FJ98" s="153"/>
      <c r="FK98" s="153"/>
      <c r="FL98" s="153"/>
      <c r="FM98" s="153"/>
      <c r="FN98" s="153"/>
      <c r="FO98" s="153"/>
      <c r="FP98" s="153"/>
      <c r="FQ98" s="153"/>
      <c r="FR98" s="153"/>
      <c r="FS98" s="153"/>
      <c r="FT98" s="153"/>
      <c r="FU98" s="153"/>
      <c r="FV98" s="153"/>
      <c r="FW98" s="153"/>
      <c r="FX98" s="153"/>
      <c r="FY98" s="153"/>
      <c r="FZ98" s="153"/>
      <c r="GA98" s="153"/>
      <c r="GB98" s="153"/>
      <c r="GC98" s="153"/>
      <c r="GD98" s="153"/>
      <c r="GE98" s="153"/>
      <c r="GF98" s="153"/>
      <c r="GG98" s="153"/>
      <c r="GH98" s="153"/>
      <c r="GI98" s="153"/>
      <c r="GJ98" s="153"/>
      <c r="GK98" s="153"/>
      <c r="GL98" s="153"/>
      <c r="GM98" s="153"/>
      <c r="GN98" s="153"/>
      <c r="GO98" s="153"/>
      <c r="GP98" s="153"/>
      <c r="GQ98" s="153"/>
      <c r="GR98" s="153"/>
      <c r="GS98" s="153"/>
      <c r="GT98" s="153"/>
      <c r="GU98" s="153"/>
      <c r="GV98" s="153"/>
      <c r="GW98" s="153"/>
      <c r="GX98" s="153"/>
      <c r="GY98" s="153"/>
      <c r="GZ98" s="153"/>
      <c r="HA98" s="153"/>
      <c r="HB98" s="153"/>
      <c r="HC98" s="153"/>
      <c r="HD98" s="153"/>
      <c r="HE98" s="153"/>
      <c r="HF98" s="153"/>
      <c r="HG98" s="153"/>
      <c r="HH98" s="153"/>
      <c r="HI98" s="153"/>
      <c r="HJ98" s="153"/>
      <c r="HK98" s="153"/>
      <c r="HL98" s="153"/>
      <c r="HM98" s="153"/>
      <c r="HN98" s="153"/>
      <c r="HO98" s="153"/>
      <c r="HP98" s="153"/>
      <c r="HQ98" s="153"/>
      <c r="HR98" s="153"/>
      <c r="HS98" s="153"/>
      <c r="HT98" s="153"/>
      <c r="HU98" s="153"/>
      <c r="HV98" s="153"/>
      <c r="HW98" s="153"/>
      <c r="HX98" s="153"/>
      <c r="HY98" s="153"/>
      <c r="HZ98" s="153"/>
      <c r="IA98" s="153"/>
      <c r="IB98" s="153"/>
      <c r="IC98" s="153"/>
      <c r="ID98" s="153"/>
      <c r="IE98" s="153"/>
      <c r="IF98" s="153"/>
      <c r="IG98" s="153"/>
      <c r="IH98" s="153"/>
      <c r="II98" s="153"/>
      <c r="IJ98" s="153"/>
      <c r="IK98" s="153"/>
      <c r="IL98" s="153"/>
      <c r="IM98" s="153"/>
      <c r="IN98" s="153"/>
      <c r="IO98" s="153"/>
      <c r="IP98" s="153"/>
      <c r="IQ98" s="153"/>
      <c r="IR98" s="153"/>
      <c r="IS98" s="153"/>
      <c r="IT98" s="153"/>
      <c r="IU98" s="153"/>
      <c r="IV98" s="153"/>
    </row>
    <row r="99" spans="1:256" s="34" customFormat="1" ht="50.25" customHeight="1" x14ac:dyDescent="0.35">
      <c r="A99" s="415" t="s">
        <v>308</v>
      </c>
      <c r="B99" s="416"/>
      <c r="C99" s="416"/>
      <c r="D99" s="416"/>
      <c r="E99" s="416"/>
      <c r="F99" s="416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  <c r="IT99" s="33"/>
      <c r="IU99" s="33"/>
      <c r="IV99" s="33"/>
    </row>
    <row r="100" spans="1:256" s="154" customFormat="1" ht="23.45" customHeight="1" x14ac:dyDescent="0.35">
      <c r="A100" s="9"/>
      <c r="B100" s="9"/>
      <c r="C100" s="7" t="s">
        <v>92</v>
      </c>
      <c r="D100" s="7" t="s">
        <v>9</v>
      </c>
      <c r="E100" s="10">
        <v>5000</v>
      </c>
      <c r="F100" s="11" t="s">
        <v>7</v>
      </c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  <c r="BI100" s="153"/>
      <c r="BJ100" s="153"/>
      <c r="BK100" s="153"/>
      <c r="BL100" s="153"/>
      <c r="BM100" s="153"/>
      <c r="BN100" s="153"/>
      <c r="BO100" s="153"/>
      <c r="BP100" s="153"/>
      <c r="BQ100" s="153"/>
      <c r="BR100" s="153"/>
      <c r="BS100" s="153"/>
      <c r="BT100" s="153"/>
      <c r="BU100" s="153"/>
      <c r="BV100" s="153"/>
      <c r="BW100" s="153"/>
      <c r="BX100" s="153"/>
      <c r="BY100" s="153"/>
      <c r="BZ100" s="153"/>
      <c r="CA100" s="153"/>
      <c r="CB100" s="153"/>
      <c r="CC100" s="153"/>
      <c r="CD100" s="153"/>
      <c r="CE100" s="153"/>
      <c r="CF100" s="153"/>
      <c r="CG100" s="153"/>
      <c r="CH100" s="153"/>
      <c r="CI100" s="153"/>
      <c r="CJ100" s="153"/>
      <c r="CK100" s="153"/>
      <c r="CL100" s="153"/>
      <c r="CM100" s="153"/>
      <c r="CN100" s="153"/>
      <c r="CO100" s="153"/>
      <c r="CP100" s="153"/>
      <c r="CQ100" s="153"/>
      <c r="CR100" s="153"/>
      <c r="CS100" s="153"/>
      <c r="CT100" s="153"/>
      <c r="CU100" s="153"/>
      <c r="CV100" s="153"/>
      <c r="CW100" s="153"/>
      <c r="CX100" s="153"/>
      <c r="CY100" s="153"/>
      <c r="CZ100" s="153"/>
      <c r="DA100" s="153"/>
      <c r="DB100" s="153"/>
      <c r="DC100" s="153"/>
      <c r="DD100" s="153"/>
      <c r="DE100" s="153"/>
      <c r="DF100" s="153"/>
      <c r="DG100" s="153"/>
      <c r="DH100" s="153"/>
      <c r="DI100" s="153"/>
      <c r="DJ100" s="153"/>
      <c r="DK100" s="153"/>
      <c r="DL100" s="153"/>
      <c r="DM100" s="153"/>
      <c r="DN100" s="153"/>
      <c r="DO100" s="153"/>
      <c r="DP100" s="153"/>
      <c r="DQ100" s="153"/>
      <c r="DR100" s="153"/>
      <c r="DS100" s="153"/>
      <c r="DT100" s="153"/>
      <c r="DU100" s="153"/>
      <c r="DV100" s="153"/>
      <c r="DW100" s="153"/>
      <c r="DX100" s="153"/>
      <c r="DY100" s="153"/>
      <c r="DZ100" s="153"/>
      <c r="EA100" s="153"/>
      <c r="EB100" s="153"/>
      <c r="EC100" s="153"/>
      <c r="ED100" s="153"/>
      <c r="EE100" s="153"/>
      <c r="EF100" s="153"/>
      <c r="EG100" s="153"/>
      <c r="EH100" s="153"/>
      <c r="EI100" s="153"/>
      <c r="EJ100" s="153"/>
      <c r="EK100" s="153"/>
      <c r="EL100" s="153"/>
      <c r="EM100" s="153"/>
      <c r="EN100" s="153"/>
      <c r="EO100" s="153"/>
      <c r="EP100" s="153"/>
      <c r="EQ100" s="153"/>
      <c r="ER100" s="153"/>
      <c r="ES100" s="153"/>
      <c r="ET100" s="153"/>
      <c r="EU100" s="153"/>
      <c r="EV100" s="153"/>
      <c r="EW100" s="153"/>
      <c r="EX100" s="153"/>
      <c r="EY100" s="153"/>
      <c r="EZ100" s="153"/>
      <c r="FA100" s="153"/>
      <c r="FB100" s="153"/>
      <c r="FC100" s="153"/>
      <c r="FD100" s="153"/>
      <c r="FE100" s="153"/>
      <c r="FF100" s="153"/>
      <c r="FG100" s="153"/>
      <c r="FH100" s="153"/>
      <c r="FI100" s="153"/>
      <c r="FJ100" s="153"/>
      <c r="FK100" s="153"/>
      <c r="FL100" s="153"/>
      <c r="FM100" s="153"/>
      <c r="FN100" s="153"/>
      <c r="FO100" s="153"/>
      <c r="FP100" s="153"/>
      <c r="FQ100" s="153"/>
      <c r="FR100" s="153"/>
      <c r="FS100" s="153"/>
      <c r="FT100" s="153"/>
      <c r="FU100" s="153"/>
      <c r="FV100" s="153"/>
      <c r="FW100" s="153"/>
      <c r="FX100" s="153"/>
      <c r="FY100" s="153"/>
      <c r="FZ100" s="153"/>
      <c r="GA100" s="153"/>
      <c r="GB100" s="153"/>
      <c r="GC100" s="153"/>
      <c r="GD100" s="153"/>
      <c r="GE100" s="153"/>
      <c r="GF100" s="153"/>
      <c r="GG100" s="153"/>
      <c r="GH100" s="153"/>
      <c r="GI100" s="153"/>
      <c r="GJ100" s="153"/>
      <c r="GK100" s="153"/>
      <c r="GL100" s="153"/>
      <c r="GM100" s="153"/>
      <c r="GN100" s="153"/>
      <c r="GO100" s="153"/>
      <c r="GP100" s="153"/>
      <c r="GQ100" s="153"/>
      <c r="GR100" s="153"/>
      <c r="GS100" s="153"/>
      <c r="GT100" s="153"/>
      <c r="GU100" s="153"/>
      <c r="GV100" s="153"/>
      <c r="GW100" s="153"/>
      <c r="GX100" s="153"/>
      <c r="GY100" s="153"/>
      <c r="GZ100" s="153"/>
      <c r="HA100" s="153"/>
      <c r="HB100" s="153"/>
      <c r="HC100" s="153"/>
      <c r="HD100" s="153"/>
      <c r="HE100" s="153"/>
      <c r="HF100" s="153"/>
      <c r="HG100" s="153"/>
      <c r="HH100" s="153"/>
      <c r="HI100" s="153"/>
      <c r="HJ100" s="153"/>
      <c r="HK100" s="153"/>
      <c r="HL100" s="153"/>
      <c r="HM100" s="153"/>
      <c r="HN100" s="153"/>
      <c r="HO100" s="153"/>
      <c r="HP100" s="153"/>
      <c r="HQ100" s="153"/>
      <c r="HR100" s="153"/>
      <c r="HS100" s="153"/>
      <c r="HT100" s="153"/>
      <c r="HU100" s="153"/>
      <c r="HV100" s="153"/>
      <c r="HW100" s="153"/>
      <c r="HX100" s="153"/>
      <c r="HY100" s="153"/>
      <c r="HZ100" s="153"/>
      <c r="IA100" s="153"/>
      <c r="IB100" s="153"/>
      <c r="IC100" s="153"/>
      <c r="ID100" s="153"/>
      <c r="IE100" s="153"/>
      <c r="IF100" s="153"/>
      <c r="IG100" s="153"/>
      <c r="IH100" s="153"/>
      <c r="II100" s="153"/>
      <c r="IJ100" s="153"/>
      <c r="IK100" s="153"/>
      <c r="IL100" s="153"/>
      <c r="IM100" s="153"/>
      <c r="IN100" s="153"/>
      <c r="IO100" s="153"/>
      <c r="IP100" s="153"/>
      <c r="IQ100" s="153"/>
      <c r="IR100" s="153"/>
      <c r="IS100" s="153"/>
      <c r="IT100" s="153"/>
      <c r="IU100" s="153"/>
      <c r="IV100" s="153"/>
    </row>
    <row r="101" spans="1:256" s="34" customFormat="1" ht="23.45" customHeight="1" x14ac:dyDescent="0.35">
      <c r="A101" s="415" t="s">
        <v>93</v>
      </c>
      <c r="B101" s="416"/>
      <c r="C101" s="416"/>
      <c r="D101" s="416"/>
      <c r="E101" s="416"/>
      <c r="F101" s="416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  <c r="IT101" s="33"/>
      <c r="IU101" s="33"/>
      <c r="IV101" s="33"/>
    </row>
    <row r="102" spans="1:256" s="154" customFormat="1" ht="23.45" customHeight="1" x14ac:dyDescent="0.35">
      <c r="A102" s="9"/>
      <c r="B102" s="9"/>
      <c r="C102" s="7" t="s">
        <v>94</v>
      </c>
      <c r="D102" s="7" t="s">
        <v>9</v>
      </c>
      <c r="E102" s="10">
        <v>3000</v>
      </c>
      <c r="F102" s="11" t="s">
        <v>7</v>
      </c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3"/>
      <c r="BL102" s="153"/>
      <c r="BM102" s="153"/>
      <c r="BN102" s="153"/>
      <c r="BO102" s="153"/>
      <c r="BP102" s="153"/>
      <c r="BQ102" s="153"/>
      <c r="BR102" s="153"/>
      <c r="BS102" s="153"/>
      <c r="BT102" s="153"/>
      <c r="BU102" s="153"/>
      <c r="BV102" s="153"/>
      <c r="BW102" s="153"/>
      <c r="BX102" s="153"/>
      <c r="BY102" s="153"/>
      <c r="BZ102" s="153"/>
      <c r="CA102" s="153"/>
      <c r="CB102" s="153"/>
      <c r="CC102" s="153"/>
      <c r="CD102" s="153"/>
      <c r="CE102" s="153"/>
      <c r="CF102" s="153"/>
      <c r="CG102" s="153"/>
      <c r="CH102" s="153"/>
      <c r="CI102" s="153"/>
      <c r="CJ102" s="153"/>
      <c r="CK102" s="153"/>
      <c r="CL102" s="153"/>
      <c r="CM102" s="153"/>
      <c r="CN102" s="153"/>
      <c r="CO102" s="153"/>
      <c r="CP102" s="153"/>
      <c r="CQ102" s="153"/>
      <c r="CR102" s="153"/>
      <c r="CS102" s="153"/>
      <c r="CT102" s="153"/>
      <c r="CU102" s="153"/>
      <c r="CV102" s="153"/>
      <c r="CW102" s="153"/>
      <c r="CX102" s="153"/>
      <c r="CY102" s="153"/>
      <c r="CZ102" s="153"/>
      <c r="DA102" s="153"/>
      <c r="DB102" s="153"/>
      <c r="DC102" s="153"/>
      <c r="DD102" s="153"/>
      <c r="DE102" s="153"/>
      <c r="DF102" s="153"/>
      <c r="DG102" s="153"/>
      <c r="DH102" s="153"/>
      <c r="DI102" s="153"/>
      <c r="DJ102" s="153"/>
      <c r="DK102" s="153"/>
      <c r="DL102" s="153"/>
      <c r="DM102" s="153"/>
      <c r="DN102" s="153"/>
      <c r="DO102" s="153"/>
      <c r="DP102" s="153"/>
      <c r="DQ102" s="153"/>
      <c r="DR102" s="153"/>
      <c r="DS102" s="153"/>
      <c r="DT102" s="153"/>
      <c r="DU102" s="153"/>
      <c r="DV102" s="153"/>
      <c r="DW102" s="153"/>
      <c r="DX102" s="153"/>
      <c r="DY102" s="153"/>
      <c r="DZ102" s="153"/>
      <c r="EA102" s="153"/>
      <c r="EB102" s="153"/>
      <c r="EC102" s="153"/>
      <c r="ED102" s="153"/>
      <c r="EE102" s="153"/>
      <c r="EF102" s="153"/>
      <c r="EG102" s="153"/>
      <c r="EH102" s="153"/>
      <c r="EI102" s="153"/>
      <c r="EJ102" s="153"/>
      <c r="EK102" s="153"/>
      <c r="EL102" s="153"/>
      <c r="EM102" s="153"/>
      <c r="EN102" s="153"/>
      <c r="EO102" s="153"/>
      <c r="EP102" s="153"/>
      <c r="EQ102" s="153"/>
      <c r="ER102" s="153"/>
      <c r="ES102" s="153"/>
      <c r="ET102" s="153"/>
      <c r="EU102" s="153"/>
      <c r="EV102" s="153"/>
      <c r="EW102" s="153"/>
      <c r="EX102" s="153"/>
      <c r="EY102" s="153"/>
      <c r="EZ102" s="153"/>
      <c r="FA102" s="153"/>
      <c r="FB102" s="153"/>
      <c r="FC102" s="153"/>
      <c r="FD102" s="153"/>
      <c r="FE102" s="153"/>
      <c r="FF102" s="153"/>
      <c r="FG102" s="153"/>
      <c r="FH102" s="153"/>
      <c r="FI102" s="153"/>
      <c r="FJ102" s="153"/>
      <c r="FK102" s="153"/>
      <c r="FL102" s="153"/>
      <c r="FM102" s="153"/>
      <c r="FN102" s="153"/>
      <c r="FO102" s="153"/>
      <c r="FP102" s="153"/>
      <c r="FQ102" s="153"/>
      <c r="FR102" s="153"/>
      <c r="FS102" s="153"/>
      <c r="FT102" s="153"/>
      <c r="FU102" s="153"/>
      <c r="FV102" s="153"/>
      <c r="FW102" s="153"/>
      <c r="FX102" s="153"/>
      <c r="FY102" s="153"/>
      <c r="FZ102" s="153"/>
      <c r="GA102" s="153"/>
      <c r="GB102" s="153"/>
      <c r="GC102" s="153"/>
      <c r="GD102" s="153"/>
      <c r="GE102" s="153"/>
      <c r="GF102" s="153"/>
      <c r="GG102" s="153"/>
      <c r="GH102" s="153"/>
      <c r="GI102" s="153"/>
      <c r="GJ102" s="153"/>
      <c r="GK102" s="153"/>
      <c r="GL102" s="153"/>
      <c r="GM102" s="153"/>
      <c r="GN102" s="153"/>
      <c r="GO102" s="153"/>
      <c r="GP102" s="153"/>
      <c r="GQ102" s="153"/>
      <c r="GR102" s="153"/>
      <c r="GS102" s="153"/>
      <c r="GT102" s="153"/>
      <c r="GU102" s="153"/>
      <c r="GV102" s="153"/>
      <c r="GW102" s="153"/>
      <c r="GX102" s="153"/>
      <c r="GY102" s="153"/>
      <c r="GZ102" s="153"/>
      <c r="HA102" s="153"/>
      <c r="HB102" s="153"/>
      <c r="HC102" s="153"/>
      <c r="HD102" s="153"/>
      <c r="HE102" s="153"/>
      <c r="HF102" s="153"/>
      <c r="HG102" s="153"/>
      <c r="HH102" s="153"/>
      <c r="HI102" s="153"/>
      <c r="HJ102" s="153"/>
      <c r="HK102" s="153"/>
      <c r="HL102" s="153"/>
      <c r="HM102" s="153"/>
      <c r="HN102" s="153"/>
      <c r="HO102" s="153"/>
      <c r="HP102" s="153"/>
      <c r="HQ102" s="153"/>
      <c r="HR102" s="153"/>
      <c r="HS102" s="153"/>
      <c r="HT102" s="153"/>
      <c r="HU102" s="153"/>
      <c r="HV102" s="153"/>
      <c r="HW102" s="153"/>
      <c r="HX102" s="153"/>
      <c r="HY102" s="153"/>
      <c r="HZ102" s="153"/>
      <c r="IA102" s="153"/>
      <c r="IB102" s="153"/>
      <c r="IC102" s="153"/>
      <c r="ID102" s="153"/>
      <c r="IE102" s="153"/>
      <c r="IF102" s="153"/>
      <c r="IG102" s="153"/>
      <c r="IH102" s="153"/>
      <c r="II102" s="153"/>
      <c r="IJ102" s="153"/>
      <c r="IK102" s="153"/>
      <c r="IL102" s="153"/>
      <c r="IM102" s="153"/>
      <c r="IN102" s="153"/>
      <c r="IO102" s="153"/>
      <c r="IP102" s="153"/>
      <c r="IQ102" s="153"/>
      <c r="IR102" s="153"/>
      <c r="IS102" s="153"/>
      <c r="IT102" s="153"/>
      <c r="IU102" s="153"/>
      <c r="IV102" s="153"/>
    </row>
    <row r="103" spans="1:256" s="34" customFormat="1" ht="23.45" customHeight="1" x14ac:dyDescent="0.35">
      <c r="A103" s="415" t="s">
        <v>95</v>
      </c>
      <c r="B103" s="416"/>
      <c r="C103" s="416"/>
      <c r="D103" s="416"/>
      <c r="E103" s="416"/>
      <c r="F103" s="416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  <c r="IS103" s="33"/>
      <c r="IT103" s="33"/>
      <c r="IU103" s="33"/>
      <c r="IV103" s="33"/>
    </row>
    <row r="104" spans="1:256" s="154" customFormat="1" ht="26.25" customHeight="1" x14ac:dyDescent="0.35">
      <c r="A104" s="9"/>
      <c r="B104" s="9"/>
      <c r="C104" s="7" t="s">
        <v>96</v>
      </c>
      <c r="D104" s="7" t="s">
        <v>9</v>
      </c>
      <c r="E104" s="404">
        <v>60000</v>
      </c>
      <c r="F104" s="11" t="s">
        <v>7</v>
      </c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  <c r="BJ104" s="153"/>
      <c r="BK104" s="153"/>
      <c r="BL104" s="153"/>
      <c r="BM104" s="153"/>
      <c r="BN104" s="153"/>
      <c r="BO104" s="153"/>
      <c r="BP104" s="153"/>
      <c r="BQ104" s="153"/>
      <c r="BR104" s="153"/>
      <c r="BS104" s="153"/>
      <c r="BT104" s="153"/>
      <c r="BU104" s="153"/>
      <c r="BV104" s="153"/>
      <c r="BW104" s="153"/>
      <c r="BX104" s="153"/>
      <c r="BY104" s="153"/>
      <c r="BZ104" s="153"/>
      <c r="CA104" s="153"/>
      <c r="CB104" s="153"/>
      <c r="CC104" s="153"/>
      <c r="CD104" s="153"/>
      <c r="CE104" s="153"/>
      <c r="CF104" s="153"/>
      <c r="CG104" s="153"/>
      <c r="CH104" s="153"/>
      <c r="CI104" s="153"/>
      <c r="CJ104" s="153"/>
      <c r="CK104" s="153"/>
      <c r="CL104" s="153"/>
      <c r="CM104" s="153"/>
      <c r="CN104" s="153"/>
      <c r="CO104" s="153"/>
      <c r="CP104" s="153"/>
      <c r="CQ104" s="153"/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3"/>
      <c r="DJ104" s="153"/>
      <c r="DK104" s="153"/>
      <c r="DL104" s="153"/>
      <c r="DM104" s="153"/>
      <c r="DN104" s="153"/>
      <c r="DO104" s="153"/>
      <c r="DP104" s="153"/>
      <c r="DQ104" s="153"/>
      <c r="DR104" s="153"/>
      <c r="DS104" s="153"/>
      <c r="DT104" s="153"/>
      <c r="DU104" s="153"/>
      <c r="DV104" s="153"/>
      <c r="DW104" s="153"/>
      <c r="DX104" s="153"/>
      <c r="DY104" s="153"/>
      <c r="DZ104" s="153"/>
      <c r="EA104" s="153"/>
      <c r="EB104" s="153"/>
      <c r="EC104" s="153"/>
      <c r="ED104" s="153"/>
      <c r="EE104" s="153"/>
      <c r="EF104" s="153"/>
      <c r="EG104" s="153"/>
      <c r="EH104" s="153"/>
      <c r="EI104" s="153"/>
      <c r="EJ104" s="153"/>
      <c r="EK104" s="153"/>
      <c r="EL104" s="153"/>
      <c r="EM104" s="153"/>
      <c r="EN104" s="153"/>
      <c r="EO104" s="153"/>
      <c r="EP104" s="153"/>
      <c r="EQ104" s="153"/>
      <c r="ER104" s="153"/>
      <c r="ES104" s="153"/>
      <c r="ET104" s="153"/>
      <c r="EU104" s="153"/>
      <c r="EV104" s="153"/>
      <c r="EW104" s="153"/>
      <c r="EX104" s="153"/>
      <c r="EY104" s="153"/>
      <c r="EZ104" s="153"/>
      <c r="FA104" s="153"/>
      <c r="FB104" s="153"/>
      <c r="FC104" s="153"/>
      <c r="FD104" s="153"/>
      <c r="FE104" s="153"/>
      <c r="FF104" s="153"/>
      <c r="FG104" s="153"/>
      <c r="FH104" s="153"/>
      <c r="FI104" s="153"/>
      <c r="FJ104" s="153"/>
      <c r="FK104" s="153"/>
      <c r="FL104" s="153"/>
      <c r="FM104" s="153"/>
      <c r="FN104" s="153"/>
      <c r="FO104" s="153"/>
      <c r="FP104" s="153"/>
      <c r="FQ104" s="153"/>
      <c r="FR104" s="153"/>
      <c r="FS104" s="153"/>
      <c r="FT104" s="153"/>
      <c r="FU104" s="153"/>
      <c r="FV104" s="153"/>
      <c r="FW104" s="153"/>
      <c r="FX104" s="153"/>
      <c r="FY104" s="153"/>
      <c r="FZ104" s="153"/>
      <c r="GA104" s="153"/>
      <c r="GB104" s="153"/>
      <c r="GC104" s="153"/>
      <c r="GD104" s="153"/>
      <c r="GE104" s="153"/>
      <c r="GF104" s="153"/>
      <c r="GG104" s="153"/>
      <c r="GH104" s="153"/>
      <c r="GI104" s="153"/>
      <c r="GJ104" s="153"/>
      <c r="GK104" s="153"/>
      <c r="GL104" s="153"/>
      <c r="GM104" s="153"/>
      <c r="GN104" s="153"/>
      <c r="GO104" s="153"/>
      <c r="GP104" s="153"/>
      <c r="GQ104" s="153"/>
      <c r="GR104" s="153"/>
      <c r="GS104" s="153"/>
      <c r="GT104" s="153"/>
      <c r="GU104" s="153"/>
      <c r="GV104" s="153"/>
      <c r="GW104" s="153"/>
      <c r="GX104" s="153"/>
      <c r="GY104" s="153"/>
      <c r="GZ104" s="153"/>
      <c r="HA104" s="153"/>
      <c r="HB104" s="153"/>
      <c r="HC104" s="153"/>
      <c r="HD104" s="153"/>
      <c r="HE104" s="153"/>
      <c r="HF104" s="153"/>
      <c r="HG104" s="153"/>
      <c r="HH104" s="153"/>
      <c r="HI104" s="153"/>
      <c r="HJ104" s="153"/>
      <c r="HK104" s="153"/>
      <c r="HL104" s="153"/>
      <c r="HM104" s="153"/>
      <c r="HN104" s="153"/>
      <c r="HO104" s="153"/>
      <c r="HP104" s="153"/>
      <c r="HQ104" s="153"/>
      <c r="HR104" s="153"/>
      <c r="HS104" s="153"/>
      <c r="HT104" s="153"/>
      <c r="HU104" s="153"/>
      <c r="HV104" s="153"/>
      <c r="HW104" s="153"/>
      <c r="HX104" s="153"/>
      <c r="HY104" s="153"/>
      <c r="HZ104" s="153"/>
      <c r="IA104" s="153"/>
      <c r="IB104" s="153"/>
      <c r="IC104" s="153"/>
      <c r="ID104" s="153"/>
      <c r="IE104" s="153"/>
      <c r="IF104" s="153"/>
      <c r="IG104" s="153"/>
      <c r="IH104" s="153"/>
      <c r="II104" s="153"/>
      <c r="IJ104" s="153"/>
      <c r="IK104" s="153"/>
      <c r="IL104" s="153"/>
      <c r="IM104" s="153"/>
      <c r="IN104" s="153"/>
      <c r="IO104" s="153"/>
      <c r="IP104" s="153"/>
      <c r="IQ104" s="153"/>
      <c r="IR104" s="153"/>
      <c r="IS104" s="153"/>
      <c r="IT104" s="153"/>
      <c r="IU104" s="153"/>
      <c r="IV104" s="153"/>
    </row>
    <row r="105" spans="1:256" s="34" customFormat="1" ht="50.25" customHeight="1" x14ac:dyDescent="0.35">
      <c r="A105" s="415" t="s">
        <v>97</v>
      </c>
      <c r="B105" s="416"/>
      <c r="C105" s="416"/>
      <c r="D105" s="416"/>
      <c r="E105" s="416"/>
      <c r="F105" s="416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  <c r="IT105" s="33"/>
      <c r="IU105" s="33"/>
      <c r="IV105" s="33"/>
    </row>
    <row r="106" spans="1:256" s="154" customFormat="1" ht="26.25" customHeight="1" x14ac:dyDescent="0.35">
      <c r="A106" s="9"/>
      <c r="B106" s="9"/>
      <c r="C106" s="7" t="s">
        <v>98</v>
      </c>
      <c r="D106" s="7" t="s">
        <v>9</v>
      </c>
      <c r="E106" s="404">
        <v>5000</v>
      </c>
      <c r="F106" s="11" t="s">
        <v>7</v>
      </c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  <c r="BI106" s="153"/>
      <c r="BJ106" s="153"/>
      <c r="BK106" s="153"/>
      <c r="BL106" s="153"/>
      <c r="BM106" s="153"/>
      <c r="BN106" s="153"/>
      <c r="BO106" s="153"/>
      <c r="BP106" s="153"/>
      <c r="BQ106" s="153"/>
      <c r="BR106" s="153"/>
      <c r="BS106" s="153"/>
      <c r="BT106" s="153"/>
      <c r="BU106" s="153"/>
      <c r="BV106" s="153"/>
      <c r="BW106" s="153"/>
      <c r="BX106" s="153"/>
      <c r="BY106" s="153"/>
      <c r="BZ106" s="153"/>
      <c r="CA106" s="153"/>
      <c r="CB106" s="153"/>
      <c r="CC106" s="153"/>
      <c r="CD106" s="153"/>
      <c r="CE106" s="153"/>
      <c r="CF106" s="153"/>
      <c r="CG106" s="153"/>
      <c r="CH106" s="153"/>
      <c r="CI106" s="153"/>
      <c r="CJ106" s="153"/>
      <c r="CK106" s="153"/>
      <c r="CL106" s="153"/>
      <c r="CM106" s="153"/>
      <c r="CN106" s="153"/>
      <c r="CO106" s="153"/>
      <c r="CP106" s="153"/>
      <c r="CQ106" s="153"/>
      <c r="CR106" s="153"/>
      <c r="CS106" s="153"/>
      <c r="CT106" s="153"/>
      <c r="CU106" s="153"/>
      <c r="CV106" s="153"/>
      <c r="CW106" s="153"/>
      <c r="CX106" s="153"/>
      <c r="CY106" s="153"/>
      <c r="CZ106" s="153"/>
      <c r="DA106" s="153"/>
      <c r="DB106" s="153"/>
      <c r="DC106" s="153"/>
      <c r="DD106" s="153"/>
      <c r="DE106" s="153"/>
      <c r="DF106" s="153"/>
      <c r="DG106" s="153"/>
      <c r="DH106" s="153"/>
      <c r="DI106" s="153"/>
      <c r="DJ106" s="153"/>
      <c r="DK106" s="153"/>
      <c r="DL106" s="153"/>
      <c r="DM106" s="153"/>
      <c r="DN106" s="153"/>
      <c r="DO106" s="153"/>
      <c r="DP106" s="153"/>
      <c r="DQ106" s="153"/>
      <c r="DR106" s="153"/>
      <c r="DS106" s="153"/>
      <c r="DT106" s="153"/>
      <c r="DU106" s="153"/>
      <c r="DV106" s="153"/>
      <c r="DW106" s="153"/>
      <c r="DX106" s="153"/>
      <c r="DY106" s="153"/>
      <c r="DZ106" s="153"/>
      <c r="EA106" s="153"/>
      <c r="EB106" s="153"/>
      <c r="EC106" s="153"/>
      <c r="ED106" s="153"/>
      <c r="EE106" s="153"/>
      <c r="EF106" s="153"/>
      <c r="EG106" s="153"/>
      <c r="EH106" s="153"/>
      <c r="EI106" s="153"/>
      <c r="EJ106" s="153"/>
      <c r="EK106" s="153"/>
      <c r="EL106" s="153"/>
      <c r="EM106" s="153"/>
      <c r="EN106" s="153"/>
      <c r="EO106" s="153"/>
      <c r="EP106" s="153"/>
      <c r="EQ106" s="153"/>
      <c r="ER106" s="153"/>
      <c r="ES106" s="153"/>
      <c r="ET106" s="153"/>
      <c r="EU106" s="153"/>
      <c r="EV106" s="153"/>
      <c r="EW106" s="153"/>
      <c r="EX106" s="153"/>
      <c r="EY106" s="153"/>
      <c r="EZ106" s="153"/>
      <c r="FA106" s="153"/>
      <c r="FB106" s="153"/>
      <c r="FC106" s="153"/>
      <c r="FD106" s="153"/>
      <c r="FE106" s="153"/>
      <c r="FF106" s="153"/>
      <c r="FG106" s="153"/>
      <c r="FH106" s="153"/>
      <c r="FI106" s="153"/>
      <c r="FJ106" s="153"/>
      <c r="FK106" s="153"/>
      <c r="FL106" s="153"/>
      <c r="FM106" s="153"/>
      <c r="FN106" s="153"/>
      <c r="FO106" s="153"/>
      <c r="FP106" s="153"/>
      <c r="FQ106" s="153"/>
      <c r="FR106" s="153"/>
      <c r="FS106" s="153"/>
      <c r="FT106" s="153"/>
      <c r="FU106" s="153"/>
      <c r="FV106" s="153"/>
      <c r="FW106" s="153"/>
      <c r="FX106" s="153"/>
      <c r="FY106" s="153"/>
      <c r="FZ106" s="153"/>
      <c r="GA106" s="153"/>
      <c r="GB106" s="153"/>
      <c r="GC106" s="153"/>
      <c r="GD106" s="153"/>
      <c r="GE106" s="153"/>
      <c r="GF106" s="153"/>
      <c r="GG106" s="153"/>
      <c r="GH106" s="153"/>
      <c r="GI106" s="153"/>
      <c r="GJ106" s="153"/>
      <c r="GK106" s="153"/>
      <c r="GL106" s="153"/>
      <c r="GM106" s="153"/>
      <c r="GN106" s="153"/>
      <c r="GO106" s="153"/>
      <c r="GP106" s="153"/>
      <c r="GQ106" s="153"/>
      <c r="GR106" s="153"/>
      <c r="GS106" s="153"/>
      <c r="GT106" s="153"/>
      <c r="GU106" s="153"/>
      <c r="GV106" s="153"/>
      <c r="GW106" s="153"/>
      <c r="GX106" s="153"/>
      <c r="GY106" s="153"/>
      <c r="GZ106" s="153"/>
      <c r="HA106" s="153"/>
      <c r="HB106" s="153"/>
      <c r="HC106" s="153"/>
      <c r="HD106" s="153"/>
      <c r="HE106" s="153"/>
      <c r="HF106" s="153"/>
      <c r="HG106" s="153"/>
      <c r="HH106" s="153"/>
      <c r="HI106" s="153"/>
      <c r="HJ106" s="153"/>
      <c r="HK106" s="153"/>
      <c r="HL106" s="153"/>
      <c r="HM106" s="153"/>
      <c r="HN106" s="153"/>
      <c r="HO106" s="153"/>
      <c r="HP106" s="153"/>
      <c r="HQ106" s="153"/>
      <c r="HR106" s="153"/>
      <c r="HS106" s="153"/>
      <c r="HT106" s="153"/>
      <c r="HU106" s="153"/>
      <c r="HV106" s="153"/>
      <c r="HW106" s="153"/>
      <c r="HX106" s="153"/>
      <c r="HY106" s="153"/>
      <c r="HZ106" s="153"/>
      <c r="IA106" s="153"/>
      <c r="IB106" s="153"/>
      <c r="IC106" s="153"/>
      <c r="ID106" s="153"/>
      <c r="IE106" s="153"/>
      <c r="IF106" s="153"/>
      <c r="IG106" s="153"/>
      <c r="IH106" s="153"/>
      <c r="II106" s="153"/>
      <c r="IJ106" s="153"/>
      <c r="IK106" s="153"/>
      <c r="IL106" s="153"/>
      <c r="IM106" s="153"/>
      <c r="IN106" s="153"/>
      <c r="IO106" s="153"/>
      <c r="IP106" s="153"/>
      <c r="IQ106" s="153"/>
      <c r="IR106" s="153"/>
      <c r="IS106" s="153"/>
      <c r="IT106" s="153"/>
      <c r="IU106" s="153"/>
      <c r="IV106" s="153"/>
    </row>
    <row r="107" spans="1:256" s="34" customFormat="1" ht="23.45" customHeight="1" x14ac:dyDescent="0.35">
      <c r="A107" s="26" t="s">
        <v>99</v>
      </c>
      <c r="B107" s="27"/>
      <c r="C107" s="27"/>
      <c r="D107" s="27"/>
      <c r="E107" s="27"/>
      <c r="F107" s="28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  <c r="IT107" s="33"/>
      <c r="IU107" s="33"/>
      <c r="IV107" s="33"/>
    </row>
    <row r="108" spans="1:256" s="34" customFormat="1" ht="25.5" customHeight="1" x14ac:dyDescent="0.35">
      <c r="A108" s="9"/>
      <c r="B108" s="7" t="s">
        <v>100</v>
      </c>
      <c r="C108" s="9"/>
      <c r="D108" s="7" t="s">
        <v>6</v>
      </c>
      <c r="E108" s="10">
        <f>SUM(E113+E111+E109+E116+E118)</f>
        <v>124000</v>
      </c>
      <c r="F108" s="11" t="s">
        <v>7</v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  <c r="IS108" s="33"/>
      <c r="IT108" s="33"/>
      <c r="IU108" s="33"/>
      <c r="IV108" s="33"/>
    </row>
    <row r="109" spans="1:256" s="154" customFormat="1" ht="24" customHeight="1" x14ac:dyDescent="0.35">
      <c r="A109" s="9"/>
      <c r="B109" s="9"/>
      <c r="C109" s="7" t="s">
        <v>101</v>
      </c>
      <c r="D109" s="7" t="s">
        <v>9</v>
      </c>
      <c r="E109" s="10">
        <v>3000</v>
      </c>
      <c r="F109" s="11" t="s">
        <v>7</v>
      </c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  <c r="BJ109" s="153"/>
      <c r="BK109" s="153"/>
      <c r="BL109" s="153"/>
      <c r="BM109" s="153"/>
      <c r="BN109" s="153"/>
      <c r="BO109" s="153"/>
      <c r="BP109" s="153"/>
      <c r="BQ109" s="153"/>
      <c r="BR109" s="153"/>
      <c r="BS109" s="153"/>
      <c r="BT109" s="153"/>
      <c r="BU109" s="153"/>
      <c r="BV109" s="153"/>
      <c r="BW109" s="153"/>
      <c r="BX109" s="153"/>
      <c r="BY109" s="153"/>
      <c r="BZ109" s="153"/>
      <c r="CA109" s="153"/>
      <c r="CB109" s="153"/>
      <c r="CC109" s="153"/>
      <c r="CD109" s="153"/>
      <c r="CE109" s="153"/>
      <c r="CF109" s="153"/>
      <c r="CG109" s="153"/>
      <c r="CH109" s="153"/>
      <c r="CI109" s="153"/>
      <c r="CJ109" s="153"/>
      <c r="CK109" s="153"/>
      <c r="CL109" s="153"/>
      <c r="CM109" s="153"/>
      <c r="CN109" s="153"/>
      <c r="CO109" s="153"/>
      <c r="CP109" s="153"/>
      <c r="CQ109" s="153"/>
      <c r="CR109" s="153"/>
      <c r="CS109" s="153"/>
      <c r="CT109" s="153"/>
      <c r="CU109" s="153"/>
      <c r="CV109" s="153"/>
      <c r="CW109" s="153"/>
      <c r="CX109" s="153"/>
      <c r="CY109" s="153"/>
      <c r="CZ109" s="153"/>
      <c r="DA109" s="153"/>
      <c r="DB109" s="153"/>
      <c r="DC109" s="153"/>
      <c r="DD109" s="153"/>
      <c r="DE109" s="153"/>
      <c r="DF109" s="153"/>
      <c r="DG109" s="153"/>
      <c r="DH109" s="153"/>
      <c r="DI109" s="153"/>
      <c r="DJ109" s="153"/>
      <c r="DK109" s="153"/>
      <c r="DL109" s="153"/>
      <c r="DM109" s="153"/>
      <c r="DN109" s="153"/>
      <c r="DO109" s="153"/>
      <c r="DP109" s="153"/>
      <c r="DQ109" s="153"/>
      <c r="DR109" s="153"/>
      <c r="DS109" s="153"/>
      <c r="DT109" s="153"/>
      <c r="DU109" s="153"/>
      <c r="DV109" s="153"/>
      <c r="DW109" s="153"/>
      <c r="DX109" s="153"/>
      <c r="DY109" s="153"/>
      <c r="DZ109" s="153"/>
      <c r="EA109" s="153"/>
      <c r="EB109" s="153"/>
      <c r="EC109" s="153"/>
      <c r="ED109" s="153"/>
      <c r="EE109" s="153"/>
      <c r="EF109" s="153"/>
      <c r="EG109" s="153"/>
      <c r="EH109" s="153"/>
      <c r="EI109" s="153"/>
      <c r="EJ109" s="153"/>
      <c r="EK109" s="153"/>
      <c r="EL109" s="153"/>
      <c r="EM109" s="153"/>
      <c r="EN109" s="153"/>
      <c r="EO109" s="153"/>
      <c r="EP109" s="153"/>
      <c r="EQ109" s="153"/>
      <c r="ER109" s="153"/>
      <c r="ES109" s="153"/>
      <c r="ET109" s="153"/>
      <c r="EU109" s="153"/>
      <c r="EV109" s="153"/>
      <c r="EW109" s="153"/>
      <c r="EX109" s="153"/>
      <c r="EY109" s="153"/>
      <c r="EZ109" s="153"/>
      <c r="FA109" s="153"/>
      <c r="FB109" s="153"/>
      <c r="FC109" s="153"/>
      <c r="FD109" s="153"/>
      <c r="FE109" s="153"/>
      <c r="FF109" s="153"/>
      <c r="FG109" s="153"/>
      <c r="FH109" s="153"/>
      <c r="FI109" s="153"/>
      <c r="FJ109" s="153"/>
      <c r="FK109" s="153"/>
      <c r="FL109" s="153"/>
      <c r="FM109" s="153"/>
      <c r="FN109" s="153"/>
      <c r="FO109" s="153"/>
      <c r="FP109" s="153"/>
      <c r="FQ109" s="153"/>
      <c r="FR109" s="153"/>
      <c r="FS109" s="153"/>
      <c r="FT109" s="153"/>
      <c r="FU109" s="153"/>
      <c r="FV109" s="153"/>
      <c r="FW109" s="153"/>
      <c r="FX109" s="153"/>
      <c r="FY109" s="153"/>
      <c r="FZ109" s="153"/>
      <c r="GA109" s="153"/>
      <c r="GB109" s="153"/>
      <c r="GC109" s="153"/>
      <c r="GD109" s="153"/>
      <c r="GE109" s="153"/>
      <c r="GF109" s="153"/>
      <c r="GG109" s="153"/>
      <c r="GH109" s="153"/>
      <c r="GI109" s="153"/>
      <c r="GJ109" s="153"/>
      <c r="GK109" s="153"/>
      <c r="GL109" s="153"/>
      <c r="GM109" s="153"/>
      <c r="GN109" s="153"/>
      <c r="GO109" s="153"/>
      <c r="GP109" s="153"/>
      <c r="GQ109" s="153"/>
      <c r="GR109" s="153"/>
      <c r="GS109" s="153"/>
      <c r="GT109" s="153"/>
      <c r="GU109" s="153"/>
      <c r="GV109" s="153"/>
      <c r="GW109" s="153"/>
      <c r="GX109" s="153"/>
      <c r="GY109" s="153"/>
      <c r="GZ109" s="153"/>
      <c r="HA109" s="153"/>
      <c r="HB109" s="153"/>
      <c r="HC109" s="153"/>
      <c r="HD109" s="153"/>
      <c r="HE109" s="153"/>
      <c r="HF109" s="153"/>
      <c r="HG109" s="153"/>
      <c r="HH109" s="153"/>
      <c r="HI109" s="153"/>
      <c r="HJ109" s="153"/>
      <c r="HK109" s="153"/>
      <c r="HL109" s="153"/>
      <c r="HM109" s="153"/>
      <c r="HN109" s="153"/>
      <c r="HO109" s="153"/>
      <c r="HP109" s="153"/>
      <c r="HQ109" s="153"/>
      <c r="HR109" s="153"/>
      <c r="HS109" s="153"/>
      <c r="HT109" s="153"/>
      <c r="HU109" s="153"/>
      <c r="HV109" s="153"/>
      <c r="HW109" s="153"/>
      <c r="HX109" s="153"/>
      <c r="HY109" s="153"/>
      <c r="HZ109" s="153"/>
      <c r="IA109" s="153"/>
      <c r="IB109" s="153"/>
      <c r="IC109" s="153"/>
      <c r="ID109" s="153"/>
      <c r="IE109" s="153"/>
      <c r="IF109" s="153"/>
      <c r="IG109" s="153"/>
      <c r="IH109" s="153"/>
      <c r="II109" s="153"/>
      <c r="IJ109" s="153"/>
      <c r="IK109" s="153"/>
      <c r="IL109" s="153"/>
      <c r="IM109" s="153"/>
      <c r="IN109" s="153"/>
      <c r="IO109" s="153"/>
      <c r="IP109" s="153"/>
      <c r="IQ109" s="153"/>
      <c r="IR109" s="153"/>
      <c r="IS109" s="153"/>
      <c r="IT109" s="153"/>
      <c r="IU109" s="153"/>
      <c r="IV109" s="153"/>
    </row>
    <row r="110" spans="1:256" s="34" customFormat="1" ht="52.5" customHeight="1" x14ac:dyDescent="0.35">
      <c r="A110" s="415" t="s">
        <v>102</v>
      </c>
      <c r="B110" s="416"/>
      <c r="C110" s="416"/>
      <c r="D110" s="416"/>
      <c r="E110" s="416"/>
      <c r="F110" s="416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  <c r="IS110" s="33"/>
      <c r="IT110" s="33"/>
      <c r="IU110" s="33"/>
      <c r="IV110" s="33"/>
    </row>
    <row r="111" spans="1:256" s="154" customFormat="1" ht="23.45" customHeight="1" x14ac:dyDescent="0.35">
      <c r="A111" s="9"/>
      <c r="B111" s="9"/>
      <c r="C111" s="7" t="s">
        <v>103</v>
      </c>
      <c r="D111" s="7" t="s">
        <v>9</v>
      </c>
      <c r="E111" s="10">
        <v>3000</v>
      </c>
      <c r="F111" s="11" t="s">
        <v>7</v>
      </c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3"/>
      <c r="BL111" s="153"/>
      <c r="BM111" s="153"/>
      <c r="BN111" s="153"/>
      <c r="BO111" s="153"/>
      <c r="BP111" s="153"/>
      <c r="BQ111" s="153"/>
      <c r="BR111" s="153"/>
      <c r="BS111" s="153"/>
      <c r="BT111" s="153"/>
      <c r="BU111" s="153"/>
      <c r="BV111" s="153"/>
      <c r="BW111" s="153"/>
      <c r="BX111" s="153"/>
      <c r="BY111" s="153"/>
      <c r="BZ111" s="153"/>
      <c r="CA111" s="153"/>
      <c r="CB111" s="153"/>
      <c r="CC111" s="153"/>
      <c r="CD111" s="153"/>
      <c r="CE111" s="153"/>
      <c r="CF111" s="153"/>
      <c r="CG111" s="153"/>
      <c r="CH111" s="153"/>
      <c r="CI111" s="153"/>
      <c r="CJ111" s="153"/>
      <c r="CK111" s="153"/>
      <c r="CL111" s="153"/>
      <c r="CM111" s="153"/>
      <c r="CN111" s="153"/>
      <c r="CO111" s="153"/>
      <c r="CP111" s="153"/>
      <c r="CQ111" s="153"/>
      <c r="CR111" s="153"/>
      <c r="CS111" s="153"/>
      <c r="CT111" s="153"/>
      <c r="CU111" s="153"/>
      <c r="CV111" s="153"/>
      <c r="CW111" s="153"/>
      <c r="CX111" s="153"/>
      <c r="CY111" s="153"/>
      <c r="CZ111" s="153"/>
      <c r="DA111" s="153"/>
      <c r="DB111" s="153"/>
      <c r="DC111" s="153"/>
      <c r="DD111" s="153"/>
      <c r="DE111" s="153"/>
      <c r="DF111" s="153"/>
      <c r="DG111" s="153"/>
      <c r="DH111" s="153"/>
      <c r="DI111" s="153"/>
      <c r="DJ111" s="153"/>
      <c r="DK111" s="153"/>
      <c r="DL111" s="153"/>
      <c r="DM111" s="153"/>
      <c r="DN111" s="153"/>
      <c r="DO111" s="153"/>
      <c r="DP111" s="153"/>
      <c r="DQ111" s="153"/>
      <c r="DR111" s="153"/>
      <c r="DS111" s="153"/>
      <c r="DT111" s="153"/>
      <c r="DU111" s="153"/>
      <c r="DV111" s="153"/>
      <c r="DW111" s="153"/>
      <c r="DX111" s="153"/>
      <c r="DY111" s="153"/>
      <c r="DZ111" s="153"/>
      <c r="EA111" s="153"/>
      <c r="EB111" s="153"/>
      <c r="EC111" s="153"/>
      <c r="ED111" s="153"/>
      <c r="EE111" s="153"/>
      <c r="EF111" s="153"/>
      <c r="EG111" s="153"/>
      <c r="EH111" s="153"/>
      <c r="EI111" s="153"/>
      <c r="EJ111" s="153"/>
      <c r="EK111" s="153"/>
      <c r="EL111" s="153"/>
      <c r="EM111" s="153"/>
      <c r="EN111" s="153"/>
      <c r="EO111" s="153"/>
      <c r="EP111" s="153"/>
      <c r="EQ111" s="153"/>
      <c r="ER111" s="153"/>
      <c r="ES111" s="153"/>
      <c r="ET111" s="153"/>
      <c r="EU111" s="153"/>
      <c r="EV111" s="153"/>
      <c r="EW111" s="153"/>
      <c r="EX111" s="153"/>
      <c r="EY111" s="153"/>
      <c r="EZ111" s="153"/>
      <c r="FA111" s="153"/>
      <c r="FB111" s="153"/>
      <c r="FC111" s="153"/>
      <c r="FD111" s="153"/>
      <c r="FE111" s="153"/>
      <c r="FF111" s="153"/>
      <c r="FG111" s="153"/>
      <c r="FH111" s="153"/>
      <c r="FI111" s="153"/>
      <c r="FJ111" s="153"/>
      <c r="FK111" s="153"/>
      <c r="FL111" s="153"/>
      <c r="FM111" s="153"/>
      <c r="FN111" s="153"/>
      <c r="FO111" s="153"/>
      <c r="FP111" s="153"/>
      <c r="FQ111" s="153"/>
      <c r="FR111" s="153"/>
      <c r="FS111" s="153"/>
      <c r="FT111" s="153"/>
      <c r="FU111" s="153"/>
      <c r="FV111" s="153"/>
      <c r="FW111" s="153"/>
      <c r="FX111" s="153"/>
      <c r="FY111" s="153"/>
      <c r="FZ111" s="153"/>
      <c r="GA111" s="153"/>
      <c r="GB111" s="153"/>
      <c r="GC111" s="153"/>
      <c r="GD111" s="153"/>
      <c r="GE111" s="153"/>
      <c r="GF111" s="153"/>
      <c r="GG111" s="153"/>
      <c r="GH111" s="153"/>
      <c r="GI111" s="153"/>
      <c r="GJ111" s="153"/>
      <c r="GK111" s="153"/>
      <c r="GL111" s="153"/>
      <c r="GM111" s="153"/>
      <c r="GN111" s="153"/>
      <c r="GO111" s="153"/>
      <c r="GP111" s="153"/>
      <c r="GQ111" s="153"/>
      <c r="GR111" s="153"/>
      <c r="GS111" s="153"/>
      <c r="GT111" s="153"/>
      <c r="GU111" s="153"/>
      <c r="GV111" s="153"/>
      <c r="GW111" s="153"/>
      <c r="GX111" s="153"/>
      <c r="GY111" s="153"/>
      <c r="GZ111" s="153"/>
      <c r="HA111" s="153"/>
      <c r="HB111" s="153"/>
      <c r="HC111" s="153"/>
      <c r="HD111" s="153"/>
      <c r="HE111" s="153"/>
      <c r="HF111" s="153"/>
      <c r="HG111" s="153"/>
      <c r="HH111" s="153"/>
      <c r="HI111" s="153"/>
      <c r="HJ111" s="153"/>
      <c r="HK111" s="153"/>
      <c r="HL111" s="153"/>
      <c r="HM111" s="153"/>
      <c r="HN111" s="153"/>
      <c r="HO111" s="153"/>
      <c r="HP111" s="153"/>
      <c r="HQ111" s="153"/>
      <c r="HR111" s="153"/>
      <c r="HS111" s="153"/>
      <c r="HT111" s="153"/>
      <c r="HU111" s="153"/>
      <c r="HV111" s="153"/>
      <c r="HW111" s="153"/>
      <c r="HX111" s="153"/>
      <c r="HY111" s="153"/>
      <c r="HZ111" s="153"/>
      <c r="IA111" s="153"/>
      <c r="IB111" s="153"/>
      <c r="IC111" s="153"/>
      <c r="ID111" s="153"/>
      <c r="IE111" s="153"/>
      <c r="IF111" s="153"/>
      <c r="IG111" s="153"/>
      <c r="IH111" s="153"/>
      <c r="II111" s="153"/>
      <c r="IJ111" s="153"/>
      <c r="IK111" s="153"/>
      <c r="IL111" s="153"/>
      <c r="IM111" s="153"/>
      <c r="IN111" s="153"/>
      <c r="IO111" s="153"/>
      <c r="IP111" s="153"/>
      <c r="IQ111" s="153"/>
      <c r="IR111" s="153"/>
      <c r="IS111" s="153"/>
      <c r="IT111" s="153"/>
      <c r="IU111" s="153"/>
      <c r="IV111" s="153"/>
    </row>
    <row r="112" spans="1:256" s="34" customFormat="1" ht="23.45" customHeight="1" x14ac:dyDescent="0.35">
      <c r="A112" s="12" t="s">
        <v>104</v>
      </c>
      <c r="B112" s="8"/>
      <c r="C112" s="8"/>
      <c r="D112" s="8"/>
      <c r="E112" s="8"/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  <c r="IS112" s="33"/>
      <c r="IT112" s="33"/>
      <c r="IU112" s="33"/>
      <c r="IV112" s="33"/>
    </row>
    <row r="113" spans="1:256" s="154" customFormat="1" ht="23.45" customHeight="1" x14ac:dyDescent="0.35">
      <c r="A113" s="9"/>
      <c r="B113" s="9"/>
      <c r="C113" s="7" t="s">
        <v>105</v>
      </c>
      <c r="D113" s="7" t="s">
        <v>9</v>
      </c>
      <c r="E113" s="10">
        <v>100000</v>
      </c>
      <c r="F113" s="11" t="s">
        <v>7</v>
      </c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  <c r="BL113" s="153"/>
      <c r="BM113" s="153"/>
      <c r="BN113" s="153"/>
      <c r="BO113" s="153"/>
      <c r="BP113" s="153"/>
      <c r="BQ113" s="153"/>
      <c r="BR113" s="153"/>
      <c r="BS113" s="153"/>
      <c r="BT113" s="153"/>
      <c r="BU113" s="153"/>
      <c r="BV113" s="153"/>
      <c r="BW113" s="153"/>
      <c r="BX113" s="153"/>
      <c r="BY113" s="153"/>
      <c r="BZ113" s="153"/>
      <c r="CA113" s="153"/>
      <c r="CB113" s="153"/>
      <c r="CC113" s="153"/>
      <c r="CD113" s="153"/>
      <c r="CE113" s="153"/>
      <c r="CF113" s="153"/>
      <c r="CG113" s="153"/>
      <c r="CH113" s="153"/>
      <c r="CI113" s="153"/>
      <c r="CJ113" s="153"/>
      <c r="CK113" s="153"/>
      <c r="CL113" s="153"/>
      <c r="CM113" s="153"/>
      <c r="CN113" s="153"/>
      <c r="CO113" s="153"/>
      <c r="CP113" s="153"/>
      <c r="CQ113" s="153"/>
      <c r="CR113" s="153"/>
      <c r="CS113" s="153"/>
      <c r="CT113" s="153"/>
      <c r="CU113" s="153"/>
      <c r="CV113" s="153"/>
      <c r="CW113" s="153"/>
      <c r="CX113" s="153"/>
      <c r="CY113" s="153"/>
      <c r="CZ113" s="153"/>
      <c r="DA113" s="153"/>
      <c r="DB113" s="153"/>
      <c r="DC113" s="153"/>
      <c r="DD113" s="153"/>
      <c r="DE113" s="153"/>
      <c r="DF113" s="153"/>
      <c r="DG113" s="153"/>
      <c r="DH113" s="153"/>
      <c r="DI113" s="153"/>
      <c r="DJ113" s="153"/>
      <c r="DK113" s="153"/>
      <c r="DL113" s="153"/>
      <c r="DM113" s="153"/>
      <c r="DN113" s="153"/>
      <c r="DO113" s="153"/>
      <c r="DP113" s="153"/>
      <c r="DQ113" s="153"/>
      <c r="DR113" s="153"/>
      <c r="DS113" s="153"/>
      <c r="DT113" s="153"/>
      <c r="DU113" s="153"/>
      <c r="DV113" s="153"/>
      <c r="DW113" s="153"/>
      <c r="DX113" s="153"/>
      <c r="DY113" s="153"/>
      <c r="DZ113" s="153"/>
      <c r="EA113" s="153"/>
      <c r="EB113" s="153"/>
      <c r="EC113" s="153"/>
      <c r="ED113" s="153"/>
      <c r="EE113" s="153"/>
      <c r="EF113" s="153"/>
      <c r="EG113" s="153"/>
      <c r="EH113" s="153"/>
      <c r="EI113" s="153"/>
      <c r="EJ113" s="153"/>
      <c r="EK113" s="153"/>
      <c r="EL113" s="153"/>
      <c r="EM113" s="153"/>
      <c r="EN113" s="153"/>
      <c r="EO113" s="153"/>
      <c r="EP113" s="153"/>
      <c r="EQ113" s="153"/>
      <c r="ER113" s="153"/>
      <c r="ES113" s="153"/>
      <c r="ET113" s="153"/>
      <c r="EU113" s="153"/>
      <c r="EV113" s="153"/>
      <c r="EW113" s="153"/>
      <c r="EX113" s="153"/>
      <c r="EY113" s="153"/>
      <c r="EZ113" s="153"/>
      <c r="FA113" s="153"/>
      <c r="FB113" s="153"/>
      <c r="FC113" s="153"/>
      <c r="FD113" s="153"/>
      <c r="FE113" s="153"/>
      <c r="FF113" s="153"/>
      <c r="FG113" s="153"/>
      <c r="FH113" s="153"/>
      <c r="FI113" s="153"/>
      <c r="FJ113" s="153"/>
      <c r="FK113" s="153"/>
      <c r="FL113" s="153"/>
      <c r="FM113" s="153"/>
      <c r="FN113" s="153"/>
      <c r="FO113" s="153"/>
      <c r="FP113" s="153"/>
      <c r="FQ113" s="153"/>
      <c r="FR113" s="153"/>
      <c r="FS113" s="153"/>
      <c r="FT113" s="153"/>
      <c r="FU113" s="153"/>
      <c r="FV113" s="153"/>
      <c r="FW113" s="153"/>
      <c r="FX113" s="153"/>
      <c r="FY113" s="153"/>
      <c r="FZ113" s="153"/>
      <c r="GA113" s="153"/>
      <c r="GB113" s="153"/>
      <c r="GC113" s="153"/>
      <c r="GD113" s="153"/>
      <c r="GE113" s="153"/>
      <c r="GF113" s="153"/>
      <c r="GG113" s="153"/>
      <c r="GH113" s="153"/>
      <c r="GI113" s="153"/>
      <c r="GJ113" s="153"/>
      <c r="GK113" s="153"/>
      <c r="GL113" s="153"/>
      <c r="GM113" s="153"/>
      <c r="GN113" s="153"/>
      <c r="GO113" s="153"/>
      <c r="GP113" s="153"/>
      <c r="GQ113" s="153"/>
      <c r="GR113" s="153"/>
      <c r="GS113" s="153"/>
      <c r="GT113" s="153"/>
      <c r="GU113" s="153"/>
      <c r="GV113" s="153"/>
      <c r="GW113" s="153"/>
      <c r="GX113" s="153"/>
      <c r="GY113" s="153"/>
      <c r="GZ113" s="153"/>
      <c r="HA113" s="153"/>
      <c r="HB113" s="153"/>
      <c r="HC113" s="153"/>
      <c r="HD113" s="153"/>
      <c r="HE113" s="153"/>
      <c r="HF113" s="153"/>
      <c r="HG113" s="153"/>
      <c r="HH113" s="153"/>
      <c r="HI113" s="153"/>
      <c r="HJ113" s="153"/>
      <c r="HK113" s="153"/>
      <c r="HL113" s="153"/>
      <c r="HM113" s="153"/>
      <c r="HN113" s="153"/>
      <c r="HO113" s="153"/>
      <c r="HP113" s="153"/>
      <c r="HQ113" s="153"/>
      <c r="HR113" s="153"/>
      <c r="HS113" s="153"/>
      <c r="HT113" s="153"/>
      <c r="HU113" s="153"/>
      <c r="HV113" s="153"/>
      <c r="HW113" s="153"/>
      <c r="HX113" s="153"/>
      <c r="HY113" s="153"/>
      <c r="HZ113" s="153"/>
      <c r="IA113" s="153"/>
      <c r="IB113" s="153"/>
      <c r="IC113" s="153"/>
      <c r="ID113" s="153"/>
      <c r="IE113" s="153"/>
      <c r="IF113" s="153"/>
      <c r="IG113" s="153"/>
      <c r="IH113" s="153"/>
      <c r="II113" s="153"/>
      <c r="IJ113" s="153"/>
      <c r="IK113" s="153"/>
      <c r="IL113" s="153"/>
      <c r="IM113" s="153"/>
      <c r="IN113" s="153"/>
      <c r="IO113" s="153"/>
      <c r="IP113" s="153"/>
      <c r="IQ113" s="153"/>
      <c r="IR113" s="153"/>
      <c r="IS113" s="153"/>
      <c r="IT113" s="153"/>
      <c r="IU113" s="153"/>
      <c r="IV113" s="153"/>
    </row>
    <row r="114" spans="1:256" s="34" customFormat="1" ht="23.45" customHeight="1" x14ac:dyDescent="0.35">
      <c r="A114" s="12" t="s">
        <v>106</v>
      </c>
      <c r="B114" s="8"/>
      <c r="C114" s="8"/>
      <c r="D114" s="8"/>
      <c r="E114" s="8"/>
      <c r="F114" s="8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  <c r="IS114" s="33"/>
      <c r="IT114" s="33"/>
      <c r="IU114" s="33"/>
      <c r="IV114" s="33"/>
    </row>
    <row r="115" spans="1:256" s="34" customFormat="1" ht="23.45" customHeight="1" x14ac:dyDescent="0.35">
      <c r="A115" s="12"/>
      <c r="B115" s="385"/>
      <c r="C115" s="385"/>
      <c r="D115" s="385"/>
      <c r="E115" s="385"/>
      <c r="F115" s="385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  <c r="IS115" s="33"/>
      <c r="IT115" s="33"/>
      <c r="IU115" s="33"/>
      <c r="IV115" s="33"/>
    </row>
    <row r="116" spans="1:256" s="154" customFormat="1" ht="23.25" customHeight="1" x14ac:dyDescent="0.35">
      <c r="A116" s="9"/>
      <c r="B116" s="9"/>
      <c r="C116" s="7" t="s">
        <v>107</v>
      </c>
      <c r="D116" s="7" t="s">
        <v>9</v>
      </c>
      <c r="E116" s="10">
        <v>6000</v>
      </c>
      <c r="F116" s="11" t="s">
        <v>7</v>
      </c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53"/>
      <c r="BM116" s="153"/>
      <c r="BN116" s="153"/>
      <c r="BO116" s="153"/>
      <c r="BP116" s="153"/>
      <c r="BQ116" s="153"/>
      <c r="BR116" s="153"/>
      <c r="BS116" s="153"/>
      <c r="BT116" s="153"/>
      <c r="BU116" s="153"/>
      <c r="BV116" s="153"/>
      <c r="BW116" s="153"/>
      <c r="BX116" s="153"/>
      <c r="BY116" s="153"/>
      <c r="BZ116" s="153"/>
      <c r="CA116" s="153"/>
      <c r="CB116" s="153"/>
      <c r="CC116" s="153"/>
      <c r="CD116" s="153"/>
      <c r="CE116" s="153"/>
      <c r="CF116" s="153"/>
      <c r="CG116" s="153"/>
      <c r="CH116" s="153"/>
      <c r="CI116" s="153"/>
      <c r="CJ116" s="153"/>
      <c r="CK116" s="153"/>
      <c r="CL116" s="153"/>
      <c r="CM116" s="153"/>
      <c r="CN116" s="153"/>
      <c r="CO116" s="153"/>
      <c r="CP116" s="153"/>
      <c r="CQ116" s="153"/>
      <c r="CR116" s="153"/>
      <c r="CS116" s="153"/>
      <c r="CT116" s="153"/>
      <c r="CU116" s="153"/>
      <c r="CV116" s="153"/>
      <c r="CW116" s="153"/>
      <c r="CX116" s="153"/>
      <c r="CY116" s="153"/>
      <c r="CZ116" s="153"/>
      <c r="DA116" s="153"/>
      <c r="DB116" s="153"/>
      <c r="DC116" s="153"/>
      <c r="DD116" s="153"/>
      <c r="DE116" s="153"/>
      <c r="DF116" s="153"/>
      <c r="DG116" s="153"/>
      <c r="DH116" s="153"/>
      <c r="DI116" s="153"/>
      <c r="DJ116" s="153"/>
      <c r="DK116" s="153"/>
      <c r="DL116" s="153"/>
      <c r="DM116" s="153"/>
      <c r="DN116" s="153"/>
      <c r="DO116" s="153"/>
      <c r="DP116" s="153"/>
      <c r="DQ116" s="153"/>
      <c r="DR116" s="153"/>
      <c r="DS116" s="153"/>
      <c r="DT116" s="153"/>
      <c r="DU116" s="153"/>
      <c r="DV116" s="153"/>
      <c r="DW116" s="153"/>
      <c r="DX116" s="153"/>
      <c r="DY116" s="153"/>
      <c r="DZ116" s="153"/>
      <c r="EA116" s="153"/>
      <c r="EB116" s="153"/>
      <c r="EC116" s="153"/>
      <c r="ED116" s="153"/>
      <c r="EE116" s="153"/>
      <c r="EF116" s="153"/>
      <c r="EG116" s="153"/>
      <c r="EH116" s="153"/>
      <c r="EI116" s="153"/>
      <c r="EJ116" s="153"/>
      <c r="EK116" s="153"/>
      <c r="EL116" s="153"/>
      <c r="EM116" s="153"/>
      <c r="EN116" s="153"/>
      <c r="EO116" s="153"/>
      <c r="EP116" s="153"/>
      <c r="EQ116" s="153"/>
      <c r="ER116" s="153"/>
      <c r="ES116" s="153"/>
      <c r="ET116" s="153"/>
      <c r="EU116" s="153"/>
      <c r="EV116" s="153"/>
      <c r="EW116" s="153"/>
      <c r="EX116" s="153"/>
      <c r="EY116" s="153"/>
      <c r="EZ116" s="153"/>
      <c r="FA116" s="153"/>
      <c r="FB116" s="153"/>
      <c r="FC116" s="153"/>
      <c r="FD116" s="153"/>
      <c r="FE116" s="153"/>
      <c r="FF116" s="153"/>
      <c r="FG116" s="153"/>
      <c r="FH116" s="153"/>
      <c r="FI116" s="153"/>
      <c r="FJ116" s="153"/>
      <c r="FK116" s="153"/>
      <c r="FL116" s="153"/>
      <c r="FM116" s="153"/>
      <c r="FN116" s="153"/>
      <c r="FO116" s="153"/>
      <c r="FP116" s="153"/>
      <c r="FQ116" s="153"/>
      <c r="FR116" s="153"/>
      <c r="FS116" s="153"/>
      <c r="FT116" s="153"/>
      <c r="FU116" s="153"/>
      <c r="FV116" s="153"/>
      <c r="FW116" s="153"/>
      <c r="FX116" s="153"/>
      <c r="FY116" s="153"/>
      <c r="FZ116" s="153"/>
      <c r="GA116" s="153"/>
      <c r="GB116" s="153"/>
      <c r="GC116" s="153"/>
      <c r="GD116" s="153"/>
      <c r="GE116" s="153"/>
      <c r="GF116" s="153"/>
      <c r="GG116" s="153"/>
      <c r="GH116" s="153"/>
      <c r="GI116" s="153"/>
      <c r="GJ116" s="153"/>
      <c r="GK116" s="153"/>
      <c r="GL116" s="153"/>
      <c r="GM116" s="153"/>
      <c r="GN116" s="153"/>
      <c r="GO116" s="153"/>
      <c r="GP116" s="153"/>
      <c r="GQ116" s="153"/>
      <c r="GR116" s="153"/>
      <c r="GS116" s="153"/>
      <c r="GT116" s="153"/>
      <c r="GU116" s="153"/>
      <c r="GV116" s="153"/>
      <c r="GW116" s="153"/>
      <c r="GX116" s="153"/>
      <c r="GY116" s="153"/>
      <c r="GZ116" s="153"/>
      <c r="HA116" s="153"/>
      <c r="HB116" s="153"/>
      <c r="HC116" s="153"/>
      <c r="HD116" s="153"/>
      <c r="HE116" s="153"/>
      <c r="HF116" s="153"/>
      <c r="HG116" s="153"/>
      <c r="HH116" s="153"/>
      <c r="HI116" s="153"/>
      <c r="HJ116" s="153"/>
      <c r="HK116" s="153"/>
      <c r="HL116" s="153"/>
      <c r="HM116" s="153"/>
      <c r="HN116" s="153"/>
      <c r="HO116" s="153"/>
      <c r="HP116" s="153"/>
      <c r="HQ116" s="153"/>
      <c r="HR116" s="153"/>
      <c r="HS116" s="153"/>
      <c r="HT116" s="153"/>
      <c r="HU116" s="153"/>
      <c r="HV116" s="153"/>
      <c r="HW116" s="153"/>
      <c r="HX116" s="153"/>
      <c r="HY116" s="153"/>
      <c r="HZ116" s="153"/>
      <c r="IA116" s="153"/>
      <c r="IB116" s="153"/>
      <c r="IC116" s="153"/>
      <c r="ID116" s="153"/>
      <c r="IE116" s="153"/>
      <c r="IF116" s="153"/>
      <c r="IG116" s="153"/>
      <c r="IH116" s="153"/>
      <c r="II116" s="153"/>
      <c r="IJ116" s="153"/>
      <c r="IK116" s="153"/>
      <c r="IL116" s="153"/>
      <c r="IM116" s="153"/>
      <c r="IN116" s="153"/>
      <c r="IO116" s="153"/>
      <c r="IP116" s="153"/>
      <c r="IQ116" s="153"/>
      <c r="IR116" s="153"/>
      <c r="IS116" s="153"/>
      <c r="IT116" s="153"/>
      <c r="IU116" s="153"/>
      <c r="IV116" s="153"/>
    </row>
    <row r="117" spans="1:256" s="34" customFormat="1" ht="73.5" customHeight="1" x14ac:dyDescent="0.35">
      <c r="A117" s="415" t="s">
        <v>108</v>
      </c>
      <c r="B117" s="416"/>
      <c r="C117" s="416"/>
      <c r="D117" s="416"/>
      <c r="E117" s="416"/>
      <c r="F117" s="416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  <c r="IH117" s="33"/>
      <c r="II117" s="33"/>
      <c r="IJ117" s="33"/>
      <c r="IK117" s="33"/>
      <c r="IL117" s="33"/>
      <c r="IM117" s="33"/>
      <c r="IN117" s="33"/>
      <c r="IO117" s="33"/>
      <c r="IP117" s="33"/>
      <c r="IQ117" s="33"/>
      <c r="IR117" s="33"/>
      <c r="IS117" s="33"/>
      <c r="IT117" s="33"/>
      <c r="IU117" s="33"/>
      <c r="IV117" s="33"/>
    </row>
    <row r="118" spans="1:256" s="154" customFormat="1" ht="22.5" customHeight="1" x14ac:dyDescent="0.35">
      <c r="A118" s="9"/>
      <c r="B118" s="9"/>
      <c r="C118" s="7" t="s">
        <v>109</v>
      </c>
      <c r="D118" s="7" t="s">
        <v>9</v>
      </c>
      <c r="E118" s="404">
        <v>12000</v>
      </c>
      <c r="F118" s="11" t="s">
        <v>7</v>
      </c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  <c r="BI118" s="153"/>
      <c r="BJ118" s="153"/>
      <c r="BK118" s="153"/>
      <c r="BL118" s="153"/>
      <c r="BM118" s="153"/>
      <c r="BN118" s="153"/>
      <c r="BO118" s="153"/>
      <c r="BP118" s="153"/>
      <c r="BQ118" s="153"/>
      <c r="BR118" s="153"/>
      <c r="BS118" s="153"/>
      <c r="BT118" s="153"/>
      <c r="BU118" s="153"/>
      <c r="BV118" s="153"/>
      <c r="BW118" s="153"/>
      <c r="BX118" s="153"/>
      <c r="BY118" s="153"/>
      <c r="BZ118" s="153"/>
      <c r="CA118" s="153"/>
      <c r="CB118" s="153"/>
      <c r="CC118" s="153"/>
      <c r="CD118" s="153"/>
      <c r="CE118" s="153"/>
      <c r="CF118" s="153"/>
      <c r="CG118" s="153"/>
      <c r="CH118" s="153"/>
      <c r="CI118" s="153"/>
      <c r="CJ118" s="153"/>
      <c r="CK118" s="153"/>
      <c r="CL118" s="153"/>
      <c r="CM118" s="153"/>
      <c r="CN118" s="153"/>
      <c r="CO118" s="153"/>
      <c r="CP118" s="153"/>
      <c r="CQ118" s="153"/>
      <c r="CR118" s="153"/>
      <c r="CS118" s="153"/>
      <c r="CT118" s="153"/>
      <c r="CU118" s="153"/>
      <c r="CV118" s="153"/>
      <c r="CW118" s="153"/>
      <c r="CX118" s="153"/>
      <c r="CY118" s="153"/>
      <c r="CZ118" s="153"/>
      <c r="DA118" s="153"/>
      <c r="DB118" s="153"/>
      <c r="DC118" s="153"/>
      <c r="DD118" s="153"/>
      <c r="DE118" s="153"/>
      <c r="DF118" s="153"/>
      <c r="DG118" s="153"/>
      <c r="DH118" s="153"/>
      <c r="DI118" s="153"/>
      <c r="DJ118" s="153"/>
      <c r="DK118" s="153"/>
      <c r="DL118" s="153"/>
      <c r="DM118" s="153"/>
      <c r="DN118" s="153"/>
      <c r="DO118" s="153"/>
      <c r="DP118" s="153"/>
      <c r="DQ118" s="153"/>
      <c r="DR118" s="153"/>
      <c r="DS118" s="153"/>
      <c r="DT118" s="153"/>
      <c r="DU118" s="153"/>
      <c r="DV118" s="153"/>
      <c r="DW118" s="153"/>
      <c r="DX118" s="153"/>
      <c r="DY118" s="153"/>
      <c r="DZ118" s="153"/>
      <c r="EA118" s="153"/>
      <c r="EB118" s="153"/>
      <c r="EC118" s="153"/>
      <c r="ED118" s="153"/>
      <c r="EE118" s="153"/>
      <c r="EF118" s="153"/>
      <c r="EG118" s="153"/>
      <c r="EH118" s="153"/>
      <c r="EI118" s="153"/>
      <c r="EJ118" s="153"/>
      <c r="EK118" s="153"/>
      <c r="EL118" s="153"/>
      <c r="EM118" s="153"/>
      <c r="EN118" s="153"/>
      <c r="EO118" s="153"/>
      <c r="EP118" s="153"/>
      <c r="EQ118" s="153"/>
      <c r="ER118" s="153"/>
      <c r="ES118" s="153"/>
      <c r="ET118" s="153"/>
      <c r="EU118" s="153"/>
      <c r="EV118" s="153"/>
      <c r="EW118" s="153"/>
      <c r="EX118" s="153"/>
      <c r="EY118" s="153"/>
      <c r="EZ118" s="153"/>
      <c r="FA118" s="153"/>
      <c r="FB118" s="153"/>
      <c r="FC118" s="153"/>
      <c r="FD118" s="153"/>
      <c r="FE118" s="153"/>
      <c r="FF118" s="153"/>
      <c r="FG118" s="153"/>
      <c r="FH118" s="153"/>
      <c r="FI118" s="153"/>
      <c r="FJ118" s="153"/>
      <c r="FK118" s="153"/>
      <c r="FL118" s="153"/>
      <c r="FM118" s="153"/>
      <c r="FN118" s="153"/>
      <c r="FO118" s="153"/>
      <c r="FP118" s="153"/>
      <c r="FQ118" s="153"/>
      <c r="FR118" s="153"/>
      <c r="FS118" s="153"/>
      <c r="FT118" s="153"/>
      <c r="FU118" s="153"/>
      <c r="FV118" s="153"/>
      <c r="FW118" s="153"/>
      <c r="FX118" s="153"/>
      <c r="FY118" s="153"/>
      <c r="FZ118" s="153"/>
      <c r="GA118" s="153"/>
      <c r="GB118" s="153"/>
      <c r="GC118" s="153"/>
      <c r="GD118" s="153"/>
      <c r="GE118" s="153"/>
      <c r="GF118" s="153"/>
      <c r="GG118" s="153"/>
      <c r="GH118" s="153"/>
      <c r="GI118" s="153"/>
      <c r="GJ118" s="153"/>
      <c r="GK118" s="153"/>
      <c r="GL118" s="153"/>
      <c r="GM118" s="153"/>
      <c r="GN118" s="153"/>
      <c r="GO118" s="153"/>
      <c r="GP118" s="153"/>
      <c r="GQ118" s="153"/>
      <c r="GR118" s="153"/>
      <c r="GS118" s="153"/>
      <c r="GT118" s="153"/>
      <c r="GU118" s="153"/>
      <c r="GV118" s="153"/>
      <c r="GW118" s="153"/>
      <c r="GX118" s="153"/>
      <c r="GY118" s="153"/>
      <c r="GZ118" s="153"/>
      <c r="HA118" s="153"/>
      <c r="HB118" s="153"/>
      <c r="HC118" s="153"/>
      <c r="HD118" s="153"/>
      <c r="HE118" s="153"/>
      <c r="HF118" s="153"/>
      <c r="HG118" s="153"/>
      <c r="HH118" s="153"/>
      <c r="HI118" s="153"/>
      <c r="HJ118" s="153"/>
      <c r="HK118" s="153"/>
      <c r="HL118" s="153"/>
      <c r="HM118" s="153"/>
      <c r="HN118" s="153"/>
      <c r="HO118" s="153"/>
      <c r="HP118" s="153"/>
      <c r="HQ118" s="153"/>
      <c r="HR118" s="153"/>
      <c r="HS118" s="153"/>
      <c r="HT118" s="153"/>
      <c r="HU118" s="153"/>
      <c r="HV118" s="153"/>
      <c r="HW118" s="153"/>
      <c r="HX118" s="153"/>
      <c r="HY118" s="153"/>
      <c r="HZ118" s="153"/>
      <c r="IA118" s="153"/>
      <c r="IB118" s="153"/>
      <c r="IC118" s="153"/>
      <c r="ID118" s="153"/>
      <c r="IE118" s="153"/>
      <c r="IF118" s="153"/>
      <c r="IG118" s="153"/>
      <c r="IH118" s="153"/>
      <c r="II118" s="153"/>
      <c r="IJ118" s="153"/>
      <c r="IK118" s="153"/>
      <c r="IL118" s="153"/>
      <c r="IM118" s="153"/>
      <c r="IN118" s="153"/>
      <c r="IO118" s="153"/>
      <c r="IP118" s="153"/>
      <c r="IQ118" s="153"/>
      <c r="IR118" s="153"/>
      <c r="IS118" s="153"/>
      <c r="IT118" s="153"/>
      <c r="IU118" s="153"/>
      <c r="IV118" s="153"/>
    </row>
    <row r="119" spans="1:256" s="34" customFormat="1" ht="69" customHeight="1" x14ac:dyDescent="0.35">
      <c r="A119" s="415" t="s">
        <v>110</v>
      </c>
      <c r="B119" s="416"/>
      <c r="C119" s="416"/>
      <c r="D119" s="416"/>
      <c r="E119" s="416"/>
      <c r="F119" s="416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  <c r="GO119" s="33"/>
      <c r="GP119" s="33"/>
      <c r="GQ119" s="33"/>
      <c r="GR119" s="33"/>
      <c r="GS119" s="33"/>
      <c r="GT119" s="33"/>
      <c r="GU119" s="33"/>
      <c r="GV119" s="33"/>
      <c r="GW119" s="33"/>
      <c r="GX119" s="33"/>
      <c r="GY119" s="33"/>
      <c r="GZ119" s="33"/>
      <c r="HA119" s="33"/>
      <c r="HB119" s="33"/>
      <c r="HC119" s="33"/>
      <c r="HD119" s="33"/>
      <c r="HE119" s="33"/>
      <c r="HF119" s="33"/>
      <c r="HG119" s="33"/>
      <c r="HH119" s="33"/>
      <c r="HI119" s="33"/>
      <c r="HJ119" s="33"/>
      <c r="HK119" s="33"/>
      <c r="HL119" s="33"/>
      <c r="HM119" s="33"/>
      <c r="HN119" s="33"/>
      <c r="HO119" s="33"/>
      <c r="HP119" s="33"/>
      <c r="HQ119" s="33"/>
      <c r="HR119" s="33"/>
      <c r="HS119" s="33"/>
      <c r="HT119" s="33"/>
      <c r="HU119" s="33"/>
      <c r="HV119" s="33"/>
      <c r="HW119" s="33"/>
      <c r="HX119" s="33"/>
      <c r="HY119" s="33"/>
      <c r="HZ119" s="33"/>
      <c r="IA119" s="33"/>
      <c r="IB119" s="33"/>
      <c r="IC119" s="33"/>
      <c r="ID119" s="33"/>
      <c r="IE119" s="33"/>
      <c r="IF119" s="33"/>
      <c r="IG119" s="33"/>
      <c r="IH119" s="33"/>
      <c r="II119" s="33"/>
      <c r="IJ119" s="33"/>
      <c r="IK119" s="33"/>
      <c r="IL119" s="33"/>
      <c r="IM119" s="33"/>
      <c r="IN119" s="33"/>
      <c r="IO119" s="33"/>
      <c r="IP119" s="33"/>
      <c r="IQ119" s="33"/>
      <c r="IR119" s="33"/>
      <c r="IS119" s="33"/>
      <c r="IT119" s="33"/>
      <c r="IU119" s="33"/>
      <c r="IV119" s="33"/>
    </row>
    <row r="120" spans="1:256" s="34" customFormat="1" ht="91.5" hidden="1" customHeight="1" x14ac:dyDescent="0.35">
      <c r="A120" s="30"/>
      <c r="B120" s="30"/>
      <c r="C120" s="30"/>
      <c r="D120" s="30"/>
      <c r="E120" s="30"/>
      <c r="F120" s="30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  <c r="IT120" s="33"/>
      <c r="IU120" s="33"/>
      <c r="IV120" s="33"/>
    </row>
    <row r="121" spans="1:256" s="34" customFormat="1" ht="91.5" hidden="1" customHeight="1" x14ac:dyDescent="0.35">
      <c r="A121" s="30"/>
      <c r="B121" s="30"/>
      <c r="C121" s="30"/>
      <c r="D121" s="30"/>
      <c r="E121" s="30"/>
      <c r="F121" s="30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  <c r="IT121" s="33"/>
      <c r="IU121" s="33"/>
      <c r="IV121" s="33"/>
    </row>
    <row r="122" spans="1:256" s="34" customFormat="1" ht="26.45" customHeight="1" x14ac:dyDescent="0.35">
      <c r="A122" s="9"/>
      <c r="B122" s="7" t="s">
        <v>111</v>
      </c>
      <c r="C122" s="9"/>
      <c r="D122" s="7" t="s">
        <v>6</v>
      </c>
      <c r="E122" s="10">
        <f>SUM(E123)</f>
        <v>121200</v>
      </c>
      <c r="F122" s="11" t="s">
        <v>7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  <c r="IT122" s="33"/>
      <c r="IU122" s="33"/>
      <c r="IV122" s="33"/>
    </row>
    <row r="123" spans="1:256" s="154" customFormat="1" ht="23.45" customHeight="1" x14ac:dyDescent="0.35">
      <c r="A123" s="9"/>
      <c r="B123" s="9"/>
      <c r="C123" s="7" t="s">
        <v>112</v>
      </c>
      <c r="D123" s="7" t="s">
        <v>6</v>
      </c>
      <c r="E123" s="10">
        <f>SUM(E124)</f>
        <v>121200</v>
      </c>
      <c r="F123" s="11" t="s">
        <v>7</v>
      </c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3"/>
      <c r="BM123" s="153"/>
      <c r="BN123" s="153"/>
      <c r="BO123" s="153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153"/>
      <c r="CI123" s="153"/>
      <c r="CJ123" s="153"/>
      <c r="CK123" s="153"/>
      <c r="CL123" s="153"/>
      <c r="CM123" s="153"/>
      <c r="CN123" s="153"/>
      <c r="CO123" s="153"/>
      <c r="CP123" s="153"/>
      <c r="CQ123" s="153"/>
      <c r="CR123" s="153"/>
      <c r="CS123" s="153"/>
      <c r="CT123" s="153"/>
      <c r="CU123" s="153"/>
      <c r="CV123" s="153"/>
      <c r="CW123" s="153"/>
      <c r="CX123" s="153"/>
      <c r="CY123" s="153"/>
      <c r="CZ123" s="153"/>
      <c r="DA123" s="153"/>
      <c r="DB123" s="153"/>
      <c r="DC123" s="153"/>
      <c r="DD123" s="153"/>
      <c r="DE123" s="153"/>
      <c r="DF123" s="153"/>
      <c r="DG123" s="153"/>
      <c r="DH123" s="153"/>
      <c r="DI123" s="153"/>
      <c r="DJ123" s="153"/>
      <c r="DK123" s="153"/>
      <c r="DL123" s="153"/>
      <c r="DM123" s="153"/>
      <c r="DN123" s="153"/>
      <c r="DO123" s="153"/>
      <c r="DP123" s="153"/>
      <c r="DQ123" s="153"/>
      <c r="DR123" s="153"/>
      <c r="DS123" s="153"/>
      <c r="DT123" s="153"/>
      <c r="DU123" s="153"/>
      <c r="DV123" s="153"/>
      <c r="DW123" s="153"/>
      <c r="DX123" s="153"/>
      <c r="DY123" s="153"/>
      <c r="DZ123" s="153"/>
      <c r="EA123" s="153"/>
      <c r="EB123" s="153"/>
      <c r="EC123" s="153"/>
      <c r="ED123" s="153"/>
      <c r="EE123" s="153"/>
      <c r="EF123" s="153"/>
      <c r="EG123" s="153"/>
      <c r="EH123" s="153"/>
      <c r="EI123" s="153"/>
      <c r="EJ123" s="153"/>
      <c r="EK123" s="153"/>
      <c r="EL123" s="153"/>
      <c r="EM123" s="153"/>
      <c r="EN123" s="153"/>
      <c r="EO123" s="153"/>
      <c r="EP123" s="153"/>
      <c r="EQ123" s="153"/>
      <c r="ER123" s="153"/>
      <c r="ES123" s="153"/>
      <c r="ET123" s="153"/>
      <c r="EU123" s="153"/>
      <c r="EV123" s="153"/>
      <c r="EW123" s="153"/>
      <c r="EX123" s="153"/>
      <c r="EY123" s="153"/>
      <c r="EZ123" s="153"/>
      <c r="FA123" s="153"/>
      <c r="FB123" s="153"/>
      <c r="FC123" s="153"/>
      <c r="FD123" s="153"/>
      <c r="FE123" s="153"/>
      <c r="FF123" s="153"/>
      <c r="FG123" s="153"/>
      <c r="FH123" s="153"/>
      <c r="FI123" s="153"/>
      <c r="FJ123" s="153"/>
      <c r="FK123" s="153"/>
      <c r="FL123" s="153"/>
      <c r="FM123" s="153"/>
      <c r="FN123" s="153"/>
      <c r="FO123" s="153"/>
      <c r="FP123" s="153"/>
      <c r="FQ123" s="153"/>
      <c r="FR123" s="153"/>
      <c r="FS123" s="153"/>
      <c r="FT123" s="153"/>
      <c r="FU123" s="153"/>
      <c r="FV123" s="153"/>
      <c r="FW123" s="153"/>
      <c r="FX123" s="153"/>
      <c r="FY123" s="153"/>
      <c r="FZ123" s="153"/>
      <c r="GA123" s="153"/>
      <c r="GB123" s="153"/>
      <c r="GC123" s="153"/>
      <c r="GD123" s="153"/>
      <c r="GE123" s="153"/>
      <c r="GF123" s="153"/>
      <c r="GG123" s="153"/>
      <c r="GH123" s="153"/>
      <c r="GI123" s="153"/>
      <c r="GJ123" s="153"/>
      <c r="GK123" s="153"/>
      <c r="GL123" s="153"/>
      <c r="GM123" s="153"/>
      <c r="GN123" s="153"/>
      <c r="GO123" s="153"/>
      <c r="GP123" s="153"/>
      <c r="GQ123" s="153"/>
      <c r="GR123" s="153"/>
      <c r="GS123" s="153"/>
      <c r="GT123" s="153"/>
      <c r="GU123" s="153"/>
      <c r="GV123" s="153"/>
      <c r="GW123" s="153"/>
      <c r="GX123" s="153"/>
      <c r="GY123" s="153"/>
      <c r="GZ123" s="153"/>
      <c r="HA123" s="153"/>
      <c r="HB123" s="153"/>
      <c r="HC123" s="153"/>
      <c r="HD123" s="153"/>
      <c r="HE123" s="153"/>
      <c r="HF123" s="153"/>
      <c r="HG123" s="153"/>
      <c r="HH123" s="153"/>
      <c r="HI123" s="153"/>
      <c r="HJ123" s="153"/>
      <c r="HK123" s="153"/>
      <c r="HL123" s="153"/>
      <c r="HM123" s="153"/>
      <c r="HN123" s="153"/>
      <c r="HO123" s="153"/>
      <c r="HP123" s="153"/>
      <c r="HQ123" s="153"/>
      <c r="HR123" s="153"/>
      <c r="HS123" s="153"/>
      <c r="HT123" s="153"/>
      <c r="HU123" s="153"/>
      <c r="HV123" s="153"/>
      <c r="HW123" s="153"/>
      <c r="HX123" s="153"/>
      <c r="HY123" s="153"/>
      <c r="HZ123" s="153"/>
      <c r="IA123" s="153"/>
      <c r="IB123" s="153"/>
      <c r="IC123" s="153"/>
      <c r="ID123" s="153"/>
      <c r="IE123" s="153"/>
      <c r="IF123" s="153"/>
      <c r="IG123" s="153"/>
      <c r="IH123" s="153"/>
      <c r="II123" s="153"/>
      <c r="IJ123" s="153"/>
      <c r="IK123" s="153"/>
      <c r="IL123" s="153"/>
      <c r="IM123" s="153"/>
      <c r="IN123" s="153"/>
      <c r="IO123" s="153"/>
      <c r="IP123" s="153"/>
      <c r="IQ123" s="153"/>
      <c r="IR123" s="153"/>
      <c r="IS123" s="153"/>
      <c r="IT123" s="153"/>
      <c r="IU123" s="153"/>
      <c r="IV123" s="153"/>
    </row>
    <row r="124" spans="1:256" s="154" customFormat="1" ht="23.45" customHeight="1" x14ac:dyDescent="0.35">
      <c r="A124" s="9"/>
      <c r="B124" s="9"/>
      <c r="C124" s="7" t="s">
        <v>113</v>
      </c>
      <c r="D124" s="7" t="s">
        <v>9</v>
      </c>
      <c r="E124" s="10">
        <v>121200</v>
      </c>
      <c r="F124" s="11" t="s">
        <v>7</v>
      </c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  <c r="BJ124" s="153"/>
      <c r="BK124" s="153"/>
      <c r="BL124" s="153"/>
      <c r="BM124" s="153"/>
      <c r="BN124" s="153"/>
      <c r="BO124" s="153"/>
      <c r="BP124" s="153"/>
      <c r="BQ124" s="153"/>
      <c r="BR124" s="153"/>
      <c r="BS124" s="153"/>
      <c r="BT124" s="153"/>
      <c r="BU124" s="153"/>
      <c r="BV124" s="153"/>
      <c r="BW124" s="153"/>
      <c r="BX124" s="153"/>
      <c r="BY124" s="153"/>
      <c r="BZ124" s="153"/>
      <c r="CA124" s="153"/>
      <c r="CB124" s="153"/>
      <c r="CC124" s="153"/>
      <c r="CD124" s="153"/>
      <c r="CE124" s="153"/>
      <c r="CF124" s="153"/>
      <c r="CG124" s="153"/>
      <c r="CH124" s="153"/>
      <c r="CI124" s="153"/>
      <c r="CJ124" s="153"/>
      <c r="CK124" s="153"/>
      <c r="CL124" s="153"/>
      <c r="CM124" s="153"/>
      <c r="CN124" s="153"/>
      <c r="CO124" s="153"/>
      <c r="CP124" s="153"/>
      <c r="CQ124" s="153"/>
      <c r="CR124" s="153"/>
      <c r="CS124" s="153"/>
      <c r="CT124" s="153"/>
      <c r="CU124" s="153"/>
      <c r="CV124" s="153"/>
      <c r="CW124" s="153"/>
      <c r="CX124" s="153"/>
      <c r="CY124" s="153"/>
      <c r="CZ124" s="153"/>
      <c r="DA124" s="153"/>
      <c r="DB124" s="153"/>
      <c r="DC124" s="153"/>
      <c r="DD124" s="153"/>
      <c r="DE124" s="153"/>
      <c r="DF124" s="153"/>
      <c r="DG124" s="153"/>
      <c r="DH124" s="153"/>
      <c r="DI124" s="153"/>
      <c r="DJ124" s="153"/>
      <c r="DK124" s="153"/>
      <c r="DL124" s="153"/>
      <c r="DM124" s="153"/>
      <c r="DN124" s="153"/>
      <c r="DO124" s="153"/>
      <c r="DP124" s="153"/>
      <c r="DQ124" s="153"/>
      <c r="DR124" s="153"/>
      <c r="DS124" s="153"/>
      <c r="DT124" s="153"/>
      <c r="DU124" s="153"/>
      <c r="DV124" s="153"/>
      <c r="DW124" s="153"/>
      <c r="DX124" s="153"/>
      <c r="DY124" s="153"/>
      <c r="DZ124" s="153"/>
      <c r="EA124" s="153"/>
      <c r="EB124" s="153"/>
      <c r="EC124" s="153"/>
      <c r="ED124" s="153"/>
      <c r="EE124" s="153"/>
      <c r="EF124" s="153"/>
      <c r="EG124" s="153"/>
      <c r="EH124" s="153"/>
      <c r="EI124" s="153"/>
      <c r="EJ124" s="153"/>
      <c r="EK124" s="153"/>
      <c r="EL124" s="153"/>
      <c r="EM124" s="153"/>
      <c r="EN124" s="153"/>
      <c r="EO124" s="153"/>
      <c r="EP124" s="153"/>
      <c r="EQ124" s="153"/>
      <c r="ER124" s="153"/>
      <c r="ES124" s="153"/>
      <c r="ET124" s="153"/>
      <c r="EU124" s="153"/>
      <c r="EV124" s="153"/>
      <c r="EW124" s="153"/>
      <c r="EX124" s="153"/>
      <c r="EY124" s="153"/>
      <c r="EZ124" s="153"/>
      <c r="FA124" s="153"/>
      <c r="FB124" s="153"/>
      <c r="FC124" s="153"/>
      <c r="FD124" s="153"/>
      <c r="FE124" s="153"/>
      <c r="FF124" s="153"/>
      <c r="FG124" s="153"/>
      <c r="FH124" s="153"/>
      <c r="FI124" s="153"/>
      <c r="FJ124" s="153"/>
      <c r="FK124" s="153"/>
      <c r="FL124" s="153"/>
      <c r="FM124" s="153"/>
      <c r="FN124" s="153"/>
      <c r="FO124" s="153"/>
      <c r="FP124" s="153"/>
      <c r="FQ124" s="153"/>
      <c r="FR124" s="153"/>
      <c r="FS124" s="153"/>
      <c r="FT124" s="153"/>
      <c r="FU124" s="153"/>
      <c r="FV124" s="153"/>
      <c r="FW124" s="153"/>
      <c r="FX124" s="153"/>
      <c r="FY124" s="153"/>
      <c r="FZ124" s="153"/>
      <c r="GA124" s="153"/>
      <c r="GB124" s="153"/>
      <c r="GC124" s="153"/>
      <c r="GD124" s="153"/>
      <c r="GE124" s="153"/>
      <c r="GF124" s="153"/>
      <c r="GG124" s="153"/>
      <c r="GH124" s="153"/>
      <c r="GI124" s="153"/>
      <c r="GJ124" s="153"/>
      <c r="GK124" s="153"/>
      <c r="GL124" s="153"/>
      <c r="GM124" s="153"/>
      <c r="GN124" s="153"/>
      <c r="GO124" s="153"/>
      <c r="GP124" s="153"/>
      <c r="GQ124" s="153"/>
      <c r="GR124" s="153"/>
      <c r="GS124" s="153"/>
      <c r="GT124" s="153"/>
      <c r="GU124" s="153"/>
      <c r="GV124" s="153"/>
      <c r="GW124" s="153"/>
      <c r="GX124" s="153"/>
      <c r="GY124" s="153"/>
      <c r="GZ124" s="153"/>
      <c r="HA124" s="153"/>
      <c r="HB124" s="153"/>
      <c r="HC124" s="153"/>
      <c r="HD124" s="153"/>
      <c r="HE124" s="153"/>
      <c r="HF124" s="153"/>
      <c r="HG124" s="153"/>
      <c r="HH124" s="153"/>
      <c r="HI124" s="153"/>
      <c r="HJ124" s="153"/>
      <c r="HK124" s="153"/>
      <c r="HL124" s="153"/>
      <c r="HM124" s="153"/>
      <c r="HN124" s="153"/>
      <c r="HO124" s="153"/>
      <c r="HP124" s="153"/>
      <c r="HQ124" s="153"/>
      <c r="HR124" s="153"/>
      <c r="HS124" s="153"/>
      <c r="HT124" s="153"/>
      <c r="HU124" s="153"/>
      <c r="HV124" s="153"/>
      <c r="HW124" s="153"/>
      <c r="HX124" s="153"/>
      <c r="HY124" s="153"/>
      <c r="HZ124" s="153"/>
      <c r="IA124" s="153"/>
      <c r="IB124" s="153"/>
      <c r="IC124" s="153"/>
      <c r="ID124" s="153"/>
      <c r="IE124" s="153"/>
      <c r="IF124" s="153"/>
      <c r="IG124" s="153"/>
      <c r="IH124" s="153"/>
      <c r="II124" s="153"/>
      <c r="IJ124" s="153"/>
      <c r="IK124" s="153"/>
      <c r="IL124" s="153"/>
      <c r="IM124" s="153"/>
      <c r="IN124" s="153"/>
      <c r="IO124" s="153"/>
      <c r="IP124" s="153"/>
      <c r="IQ124" s="153"/>
      <c r="IR124" s="153"/>
      <c r="IS124" s="153"/>
      <c r="IT124" s="153"/>
      <c r="IU124" s="153"/>
      <c r="IV124" s="153"/>
    </row>
    <row r="125" spans="1:256" s="34" customFormat="1" ht="72.75" customHeight="1" x14ac:dyDescent="0.35">
      <c r="A125" s="411" t="s">
        <v>114</v>
      </c>
      <c r="B125" s="412"/>
      <c r="C125" s="412"/>
      <c r="D125" s="412"/>
      <c r="E125" s="412"/>
      <c r="F125" s="41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  <c r="IF125" s="33"/>
      <c r="IG125" s="33"/>
      <c r="IH125" s="33"/>
      <c r="II125" s="33"/>
      <c r="IJ125" s="33"/>
      <c r="IK125" s="33"/>
      <c r="IL125" s="33"/>
      <c r="IM125" s="33"/>
      <c r="IN125" s="33"/>
      <c r="IO125" s="33"/>
      <c r="IP125" s="33"/>
      <c r="IQ125" s="33"/>
      <c r="IR125" s="33"/>
      <c r="IS125" s="33"/>
      <c r="IT125" s="33"/>
      <c r="IU125" s="33"/>
      <c r="IV125" s="33"/>
    </row>
    <row r="126" spans="1:256" s="34" customFormat="1" ht="26.45" customHeight="1" x14ac:dyDescent="0.35">
      <c r="A126" s="9"/>
      <c r="B126" s="7" t="s">
        <v>115</v>
      </c>
      <c r="C126" s="9"/>
      <c r="D126" s="7" t="s">
        <v>6</v>
      </c>
      <c r="E126" s="10">
        <f>SUM(E127)</f>
        <v>87000</v>
      </c>
      <c r="F126" s="11" t="s">
        <v>7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  <c r="IT126" s="33"/>
      <c r="IU126" s="33"/>
      <c r="IV126" s="33"/>
    </row>
    <row r="127" spans="1:256" s="154" customFormat="1" ht="23.45" customHeight="1" x14ac:dyDescent="0.35">
      <c r="A127" s="9"/>
      <c r="B127" s="9"/>
      <c r="C127" s="7" t="s">
        <v>116</v>
      </c>
      <c r="D127" s="7" t="s">
        <v>6</v>
      </c>
      <c r="E127" s="10">
        <f>SUM(E128+E156)</f>
        <v>87000</v>
      </c>
      <c r="F127" s="11" t="s">
        <v>7</v>
      </c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  <c r="BJ127" s="153"/>
      <c r="BK127" s="153"/>
      <c r="BL127" s="153"/>
      <c r="BM127" s="153"/>
      <c r="BN127" s="153"/>
      <c r="BO127" s="153"/>
      <c r="BP127" s="153"/>
      <c r="BQ127" s="153"/>
      <c r="BR127" s="153"/>
      <c r="BS127" s="153"/>
      <c r="BT127" s="153"/>
      <c r="BU127" s="153"/>
      <c r="BV127" s="153"/>
      <c r="BW127" s="153"/>
      <c r="BX127" s="153"/>
      <c r="BY127" s="153"/>
      <c r="BZ127" s="153"/>
      <c r="CA127" s="153"/>
      <c r="CB127" s="153"/>
      <c r="CC127" s="153"/>
      <c r="CD127" s="153"/>
      <c r="CE127" s="153"/>
      <c r="CF127" s="153"/>
      <c r="CG127" s="153"/>
      <c r="CH127" s="153"/>
      <c r="CI127" s="153"/>
      <c r="CJ127" s="153"/>
      <c r="CK127" s="153"/>
      <c r="CL127" s="153"/>
      <c r="CM127" s="153"/>
      <c r="CN127" s="153"/>
      <c r="CO127" s="153"/>
      <c r="CP127" s="153"/>
      <c r="CQ127" s="153"/>
      <c r="CR127" s="153"/>
      <c r="CS127" s="153"/>
      <c r="CT127" s="153"/>
      <c r="CU127" s="153"/>
      <c r="CV127" s="153"/>
      <c r="CW127" s="153"/>
      <c r="CX127" s="153"/>
      <c r="CY127" s="153"/>
      <c r="CZ127" s="153"/>
      <c r="DA127" s="153"/>
      <c r="DB127" s="153"/>
      <c r="DC127" s="153"/>
      <c r="DD127" s="153"/>
      <c r="DE127" s="153"/>
      <c r="DF127" s="153"/>
      <c r="DG127" s="153"/>
      <c r="DH127" s="153"/>
      <c r="DI127" s="153"/>
      <c r="DJ127" s="153"/>
      <c r="DK127" s="153"/>
      <c r="DL127" s="153"/>
      <c r="DM127" s="153"/>
      <c r="DN127" s="153"/>
      <c r="DO127" s="153"/>
      <c r="DP127" s="153"/>
      <c r="DQ127" s="153"/>
      <c r="DR127" s="153"/>
      <c r="DS127" s="153"/>
      <c r="DT127" s="153"/>
      <c r="DU127" s="153"/>
      <c r="DV127" s="153"/>
      <c r="DW127" s="153"/>
      <c r="DX127" s="153"/>
      <c r="DY127" s="153"/>
      <c r="DZ127" s="153"/>
      <c r="EA127" s="153"/>
      <c r="EB127" s="153"/>
      <c r="EC127" s="153"/>
      <c r="ED127" s="153"/>
      <c r="EE127" s="153"/>
      <c r="EF127" s="153"/>
      <c r="EG127" s="153"/>
      <c r="EH127" s="153"/>
      <c r="EI127" s="153"/>
      <c r="EJ127" s="153"/>
      <c r="EK127" s="153"/>
      <c r="EL127" s="153"/>
      <c r="EM127" s="153"/>
      <c r="EN127" s="153"/>
      <c r="EO127" s="153"/>
      <c r="EP127" s="153"/>
      <c r="EQ127" s="153"/>
      <c r="ER127" s="153"/>
      <c r="ES127" s="153"/>
      <c r="ET127" s="153"/>
      <c r="EU127" s="153"/>
      <c r="EV127" s="153"/>
      <c r="EW127" s="153"/>
      <c r="EX127" s="153"/>
      <c r="EY127" s="153"/>
      <c r="EZ127" s="153"/>
      <c r="FA127" s="153"/>
      <c r="FB127" s="153"/>
      <c r="FC127" s="153"/>
      <c r="FD127" s="153"/>
      <c r="FE127" s="153"/>
      <c r="FF127" s="153"/>
      <c r="FG127" s="153"/>
      <c r="FH127" s="153"/>
      <c r="FI127" s="153"/>
      <c r="FJ127" s="153"/>
      <c r="FK127" s="153"/>
      <c r="FL127" s="153"/>
      <c r="FM127" s="153"/>
      <c r="FN127" s="153"/>
      <c r="FO127" s="153"/>
      <c r="FP127" s="153"/>
      <c r="FQ127" s="153"/>
      <c r="FR127" s="153"/>
      <c r="FS127" s="153"/>
      <c r="FT127" s="153"/>
      <c r="FU127" s="153"/>
      <c r="FV127" s="153"/>
      <c r="FW127" s="153"/>
      <c r="FX127" s="153"/>
      <c r="FY127" s="153"/>
      <c r="FZ127" s="153"/>
      <c r="GA127" s="153"/>
      <c r="GB127" s="153"/>
      <c r="GC127" s="153"/>
      <c r="GD127" s="153"/>
      <c r="GE127" s="153"/>
      <c r="GF127" s="153"/>
      <c r="GG127" s="153"/>
      <c r="GH127" s="153"/>
      <c r="GI127" s="153"/>
      <c r="GJ127" s="153"/>
      <c r="GK127" s="153"/>
      <c r="GL127" s="153"/>
      <c r="GM127" s="153"/>
      <c r="GN127" s="153"/>
      <c r="GO127" s="153"/>
      <c r="GP127" s="153"/>
      <c r="GQ127" s="153"/>
      <c r="GR127" s="153"/>
      <c r="GS127" s="153"/>
      <c r="GT127" s="153"/>
      <c r="GU127" s="153"/>
      <c r="GV127" s="153"/>
      <c r="GW127" s="153"/>
      <c r="GX127" s="153"/>
      <c r="GY127" s="153"/>
      <c r="GZ127" s="153"/>
      <c r="HA127" s="153"/>
      <c r="HB127" s="153"/>
      <c r="HC127" s="153"/>
      <c r="HD127" s="153"/>
      <c r="HE127" s="153"/>
      <c r="HF127" s="153"/>
      <c r="HG127" s="153"/>
      <c r="HH127" s="153"/>
      <c r="HI127" s="153"/>
      <c r="HJ127" s="153"/>
      <c r="HK127" s="153"/>
      <c r="HL127" s="153"/>
      <c r="HM127" s="153"/>
      <c r="HN127" s="153"/>
      <c r="HO127" s="153"/>
      <c r="HP127" s="153"/>
      <c r="HQ127" s="153"/>
      <c r="HR127" s="153"/>
      <c r="HS127" s="153"/>
      <c r="HT127" s="153"/>
      <c r="HU127" s="153"/>
      <c r="HV127" s="153"/>
      <c r="HW127" s="153"/>
      <c r="HX127" s="153"/>
      <c r="HY127" s="153"/>
      <c r="HZ127" s="153"/>
      <c r="IA127" s="153"/>
      <c r="IB127" s="153"/>
      <c r="IC127" s="153"/>
      <c r="ID127" s="153"/>
      <c r="IE127" s="153"/>
      <c r="IF127" s="153"/>
      <c r="IG127" s="153"/>
      <c r="IH127" s="153"/>
      <c r="II127" s="153"/>
      <c r="IJ127" s="153"/>
      <c r="IK127" s="153"/>
      <c r="IL127" s="153"/>
      <c r="IM127" s="153"/>
      <c r="IN127" s="153"/>
      <c r="IO127" s="153"/>
      <c r="IP127" s="153"/>
      <c r="IQ127" s="153"/>
      <c r="IR127" s="153"/>
      <c r="IS127" s="153"/>
      <c r="IT127" s="153"/>
      <c r="IU127" s="153"/>
      <c r="IV127" s="153"/>
    </row>
    <row r="128" spans="1:256" s="154" customFormat="1" ht="23.45" customHeight="1" x14ac:dyDescent="0.35">
      <c r="A128" s="9"/>
      <c r="B128" s="9"/>
      <c r="C128" s="7" t="s">
        <v>117</v>
      </c>
      <c r="D128" s="7" t="s">
        <v>6</v>
      </c>
      <c r="E128" s="10">
        <f>E129+E145</f>
        <v>80000</v>
      </c>
      <c r="F128" s="11" t="s">
        <v>7</v>
      </c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3"/>
      <c r="BM128" s="153"/>
      <c r="BN128" s="153"/>
      <c r="BO128" s="153"/>
      <c r="BP128" s="153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153"/>
      <c r="CB128" s="153"/>
      <c r="CC128" s="153"/>
      <c r="CD128" s="153"/>
      <c r="CE128" s="153"/>
      <c r="CF128" s="153"/>
      <c r="CG128" s="153"/>
      <c r="CH128" s="153"/>
      <c r="CI128" s="153"/>
      <c r="CJ128" s="153"/>
      <c r="CK128" s="153"/>
      <c r="CL128" s="153"/>
      <c r="CM128" s="153"/>
      <c r="CN128" s="153"/>
      <c r="CO128" s="153"/>
      <c r="CP128" s="153"/>
      <c r="CQ128" s="153"/>
      <c r="CR128" s="153"/>
      <c r="CS128" s="153"/>
      <c r="CT128" s="153"/>
      <c r="CU128" s="153"/>
      <c r="CV128" s="153"/>
      <c r="CW128" s="153"/>
      <c r="CX128" s="153"/>
      <c r="CY128" s="153"/>
      <c r="CZ128" s="153"/>
      <c r="DA128" s="153"/>
      <c r="DB128" s="153"/>
      <c r="DC128" s="153"/>
      <c r="DD128" s="153"/>
      <c r="DE128" s="153"/>
      <c r="DF128" s="153"/>
      <c r="DG128" s="153"/>
      <c r="DH128" s="153"/>
      <c r="DI128" s="153"/>
      <c r="DJ128" s="153"/>
      <c r="DK128" s="153"/>
      <c r="DL128" s="153"/>
      <c r="DM128" s="153"/>
      <c r="DN128" s="153"/>
      <c r="DO128" s="153"/>
      <c r="DP128" s="153"/>
      <c r="DQ128" s="153"/>
      <c r="DR128" s="153"/>
      <c r="DS128" s="153"/>
      <c r="DT128" s="153"/>
      <c r="DU128" s="153"/>
      <c r="DV128" s="153"/>
      <c r="DW128" s="153"/>
      <c r="DX128" s="153"/>
      <c r="DY128" s="153"/>
      <c r="DZ128" s="153"/>
      <c r="EA128" s="153"/>
      <c r="EB128" s="153"/>
      <c r="EC128" s="153"/>
      <c r="ED128" s="153"/>
      <c r="EE128" s="153"/>
      <c r="EF128" s="153"/>
      <c r="EG128" s="153"/>
      <c r="EH128" s="153"/>
      <c r="EI128" s="153"/>
      <c r="EJ128" s="153"/>
      <c r="EK128" s="153"/>
      <c r="EL128" s="153"/>
      <c r="EM128" s="153"/>
      <c r="EN128" s="153"/>
      <c r="EO128" s="153"/>
      <c r="EP128" s="153"/>
      <c r="EQ128" s="153"/>
      <c r="ER128" s="153"/>
      <c r="ES128" s="153"/>
      <c r="ET128" s="153"/>
      <c r="EU128" s="153"/>
      <c r="EV128" s="153"/>
      <c r="EW128" s="153"/>
      <c r="EX128" s="153"/>
      <c r="EY128" s="153"/>
      <c r="EZ128" s="153"/>
      <c r="FA128" s="153"/>
      <c r="FB128" s="153"/>
      <c r="FC128" s="153"/>
      <c r="FD128" s="153"/>
      <c r="FE128" s="153"/>
      <c r="FF128" s="153"/>
      <c r="FG128" s="153"/>
      <c r="FH128" s="153"/>
      <c r="FI128" s="153"/>
      <c r="FJ128" s="153"/>
      <c r="FK128" s="153"/>
      <c r="FL128" s="153"/>
      <c r="FM128" s="153"/>
      <c r="FN128" s="153"/>
      <c r="FO128" s="153"/>
      <c r="FP128" s="153"/>
      <c r="FQ128" s="153"/>
      <c r="FR128" s="153"/>
      <c r="FS128" s="153"/>
      <c r="FT128" s="153"/>
      <c r="FU128" s="153"/>
      <c r="FV128" s="153"/>
      <c r="FW128" s="153"/>
      <c r="FX128" s="153"/>
      <c r="FY128" s="153"/>
      <c r="FZ128" s="153"/>
      <c r="GA128" s="153"/>
      <c r="GB128" s="153"/>
      <c r="GC128" s="153"/>
      <c r="GD128" s="153"/>
      <c r="GE128" s="153"/>
      <c r="GF128" s="153"/>
      <c r="GG128" s="153"/>
      <c r="GH128" s="153"/>
      <c r="GI128" s="153"/>
      <c r="GJ128" s="153"/>
      <c r="GK128" s="153"/>
      <c r="GL128" s="153"/>
      <c r="GM128" s="153"/>
      <c r="GN128" s="153"/>
      <c r="GO128" s="153"/>
      <c r="GP128" s="153"/>
      <c r="GQ128" s="153"/>
      <c r="GR128" s="153"/>
      <c r="GS128" s="153"/>
      <c r="GT128" s="153"/>
      <c r="GU128" s="153"/>
      <c r="GV128" s="153"/>
      <c r="GW128" s="153"/>
      <c r="GX128" s="153"/>
      <c r="GY128" s="153"/>
      <c r="GZ128" s="153"/>
      <c r="HA128" s="153"/>
      <c r="HB128" s="153"/>
      <c r="HC128" s="153"/>
      <c r="HD128" s="153"/>
      <c r="HE128" s="153"/>
      <c r="HF128" s="153"/>
      <c r="HG128" s="153"/>
      <c r="HH128" s="153"/>
      <c r="HI128" s="153"/>
      <c r="HJ128" s="153"/>
      <c r="HK128" s="153"/>
      <c r="HL128" s="153"/>
      <c r="HM128" s="153"/>
      <c r="HN128" s="153"/>
      <c r="HO128" s="153"/>
      <c r="HP128" s="153"/>
      <c r="HQ128" s="153"/>
      <c r="HR128" s="153"/>
      <c r="HS128" s="153"/>
      <c r="HT128" s="153"/>
      <c r="HU128" s="153"/>
      <c r="HV128" s="153"/>
      <c r="HW128" s="153"/>
      <c r="HX128" s="153"/>
      <c r="HY128" s="153"/>
      <c r="HZ128" s="153"/>
      <c r="IA128" s="153"/>
      <c r="IB128" s="153"/>
      <c r="IC128" s="153"/>
      <c r="ID128" s="153"/>
      <c r="IE128" s="153"/>
      <c r="IF128" s="153"/>
      <c r="IG128" s="153"/>
      <c r="IH128" s="153"/>
      <c r="II128" s="153"/>
      <c r="IJ128" s="153"/>
      <c r="IK128" s="153"/>
      <c r="IL128" s="153"/>
      <c r="IM128" s="153"/>
      <c r="IN128" s="153"/>
      <c r="IO128" s="153"/>
      <c r="IP128" s="153"/>
      <c r="IQ128" s="153"/>
      <c r="IR128" s="153"/>
      <c r="IS128" s="153"/>
      <c r="IT128" s="153"/>
      <c r="IU128" s="153"/>
      <c r="IV128" s="153"/>
    </row>
    <row r="129" spans="1:256" s="154" customFormat="1" ht="23.45" customHeight="1" x14ac:dyDescent="0.35">
      <c r="A129" s="9"/>
      <c r="B129" s="9"/>
      <c r="C129" s="7" t="s">
        <v>118</v>
      </c>
      <c r="D129" s="7" t="s">
        <v>9</v>
      </c>
      <c r="E129" s="10">
        <v>30000</v>
      </c>
      <c r="F129" s="11" t="s">
        <v>7</v>
      </c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3"/>
      <c r="BM129" s="153"/>
      <c r="BN129" s="153"/>
      <c r="BO129" s="153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3"/>
      <c r="CA129" s="153"/>
      <c r="CB129" s="153"/>
      <c r="CC129" s="153"/>
      <c r="CD129" s="153"/>
      <c r="CE129" s="153"/>
      <c r="CF129" s="153"/>
      <c r="CG129" s="153"/>
      <c r="CH129" s="153"/>
      <c r="CI129" s="153"/>
      <c r="CJ129" s="153"/>
      <c r="CK129" s="153"/>
      <c r="CL129" s="153"/>
      <c r="CM129" s="153"/>
      <c r="CN129" s="153"/>
      <c r="CO129" s="153"/>
      <c r="CP129" s="153"/>
      <c r="CQ129" s="153"/>
      <c r="CR129" s="153"/>
      <c r="CS129" s="153"/>
      <c r="CT129" s="153"/>
      <c r="CU129" s="153"/>
      <c r="CV129" s="153"/>
      <c r="CW129" s="153"/>
      <c r="CX129" s="153"/>
      <c r="CY129" s="153"/>
      <c r="CZ129" s="153"/>
      <c r="DA129" s="153"/>
      <c r="DB129" s="153"/>
      <c r="DC129" s="153"/>
      <c r="DD129" s="153"/>
      <c r="DE129" s="153"/>
      <c r="DF129" s="153"/>
      <c r="DG129" s="153"/>
      <c r="DH129" s="153"/>
      <c r="DI129" s="153"/>
      <c r="DJ129" s="153"/>
      <c r="DK129" s="153"/>
      <c r="DL129" s="153"/>
      <c r="DM129" s="153"/>
      <c r="DN129" s="153"/>
      <c r="DO129" s="153"/>
      <c r="DP129" s="153"/>
      <c r="DQ129" s="153"/>
      <c r="DR129" s="153"/>
      <c r="DS129" s="153"/>
      <c r="DT129" s="153"/>
      <c r="DU129" s="153"/>
      <c r="DV129" s="153"/>
      <c r="DW129" s="153"/>
      <c r="DX129" s="153"/>
      <c r="DY129" s="153"/>
      <c r="DZ129" s="153"/>
      <c r="EA129" s="153"/>
      <c r="EB129" s="153"/>
      <c r="EC129" s="153"/>
      <c r="ED129" s="153"/>
      <c r="EE129" s="153"/>
      <c r="EF129" s="153"/>
      <c r="EG129" s="153"/>
      <c r="EH129" s="153"/>
      <c r="EI129" s="153"/>
      <c r="EJ129" s="153"/>
      <c r="EK129" s="153"/>
      <c r="EL129" s="153"/>
      <c r="EM129" s="153"/>
      <c r="EN129" s="153"/>
      <c r="EO129" s="153"/>
      <c r="EP129" s="153"/>
      <c r="EQ129" s="153"/>
      <c r="ER129" s="153"/>
      <c r="ES129" s="153"/>
      <c r="ET129" s="153"/>
      <c r="EU129" s="153"/>
      <c r="EV129" s="153"/>
      <c r="EW129" s="153"/>
      <c r="EX129" s="153"/>
      <c r="EY129" s="153"/>
      <c r="EZ129" s="153"/>
      <c r="FA129" s="153"/>
      <c r="FB129" s="153"/>
      <c r="FC129" s="153"/>
      <c r="FD129" s="153"/>
      <c r="FE129" s="153"/>
      <c r="FF129" s="153"/>
      <c r="FG129" s="153"/>
      <c r="FH129" s="153"/>
      <c r="FI129" s="153"/>
      <c r="FJ129" s="153"/>
      <c r="FK129" s="153"/>
      <c r="FL129" s="153"/>
      <c r="FM129" s="153"/>
      <c r="FN129" s="153"/>
      <c r="FO129" s="153"/>
      <c r="FP129" s="153"/>
      <c r="FQ129" s="153"/>
      <c r="FR129" s="153"/>
      <c r="FS129" s="153"/>
      <c r="FT129" s="153"/>
      <c r="FU129" s="153"/>
      <c r="FV129" s="153"/>
      <c r="FW129" s="153"/>
      <c r="FX129" s="153"/>
      <c r="FY129" s="153"/>
      <c r="FZ129" s="153"/>
      <c r="GA129" s="153"/>
      <c r="GB129" s="153"/>
      <c r="GC129" s="153"/>
      <c r="GD129" s="153"/>
      <c r="GE129" s="153"/>
      <c r="GF129" s="153"/>
      <c r="GG129" s="153"/>
      <c r="GH129" s="153"/>
      <c r="GI129" s="153"/>
      <c r="GJ129" s="153"/>
      <c r="GK129" s="153"/>
      <c r="GL129" s="153"/>
      <c r="GM129" s="153"/>
      <c r="GN129" s="153"/>
      <c r="GO129" s="153"/>
      <c r="GP129" s="153"/>
      <c r="GQ129" s="153"/>
      <c r="GR129" s="153"/>
      <c r="GS129" s="153"/>
      <c r="GT129" s="153"/>
      <c r="GU129" s="153"/>
      <c r="GV129" s="153"/>
      <c r="GW129" s="153"/>
      <c r="GX129" s="153"/>
      <c r="GY129" s="153"/>
      <c r="GZ129" s="153"/>
      <c r="HA129" s="153"/>
      <c r="HB129" s="153"/>
      <c r="HC129" s="153"/>
      <c r="HD129" s="153"/>
      <c r="HE129" s="153"/>
      <c r="HF129" s="153"/>
      <c r="HG129" s="153"/>
      <c r="HH129" s="153"/>
      <c r="HI129" s="153"/>
      <c r="HJ129" s="153"/>
      <c r="HK129" s="153"/>
      <c r="HL129" s="153"/>
      <c r="HM129" s="153"/>
      <c r="HN129" s="153"/>
      <c r="HO129" s="153"/>
      <c r="HP129" s="153"/>
      <c r="HQ129" s="153"/>
      <c r="HR129" s="153"/>
      <c r="HS129" s="153"/>
      <c r="HT129" s="153"/>
      <c r="HU129" s="153"/>
      <c r="HV129" s="153"/>
      <c r="HW129" s="153"/>
      <c r="HX129" s="153"/>
      <c r="HY129" s="153"/>
      <c r="HZ129" s="153"/>
      <c r="IA129" s="153"/>
      <c r="IB129" s="153"/>
      <c r="IC129" s="153"/>
      <c r="ID129" s="153"/>
      <c r="IE129" s="153"/>
      <c r="IF129" s="153"/>
      <c r="IG129" s="153"/>
      <c r="IH129" s="153"/>
      <c r="II129" s="153"/>
      <c r="IJ129" s="153"/>
      <c r="IK129" s="153"/>
      <c r="IL129" s="153"/>
      <c r="IM129" s="153"/>
      <c r="IN129" s="153"/>
      <c r="IO129" s="153"/>
      <c r="IP129" s="153"/>
      <c r="IQ129" s="153"/>
      <c r="IR129" s="153"/>
      <c r="IS129" s="153"/>
      <c r="IT129" s="153"/>
      <c r="IU129" s="153"/>
      <c r="IV129" s="153"/>
    </row>
    <row r="130" spans="1:256" s="34" customFormat="1" ht="25.5" customHeight="1" x14ac:dyDescent="0.35">
      <c r="A130" s="411" t="s">
        <v>119</v>
      </c>
      <c r="B130" s="412"/>
      <c r="C130" s="412"/>
      <c r="D130" s="412"/>
      <c r="E130" s="412"/>
      <c r="F130" s="41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  <c r="IH130" s="33"/>
      <c r="II130" s="33"/>
      <c r="IJ130" s="33"/>
      <c r="IK130" s="33"/>
      <c r="IL130" s="33"/>
      <c r="IM130" s="33"/>
      <c r="IN130" s="33"/>
      <c r="IO130" s="33"/>
      <c r="IP130" s="33"/>
      <c r="IQ130" s="33"/>
      <c r="IR130" s="33"/>
      <c r="IS130" s="33"/>
      <c r="IT130" s="33"/>
      <c r="IU130" s="33"/>
      <c r="IV130" s="33"/>
    </row>
    <row r="131" spans="1:256" s="34" customFormat="1" ht="22.5" customHeight="1" x14ac:dyDescent="0.35">
      <c r="A131" s="31"/>
      <c r="B131" s="31"/>
      <c r="C131" s="411" t="s">
        <v>120</v>
      </c>
      <c r="D131" s="412"/>
      <c r="E131" s="412"/>
      <c r="F131" s="41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  <c r="IF131" s="33"/>
      <c r="IG131" s="33"/>
      <c r="IH131" s="33"/>
      <c r="II131" s="33"/>
      <c r="IJ131" s="33"/>
      <c r="IK131" s="33"/>
      <c r="IL131" s="33"/>
      <c r="IM131" s="33"/>
      <c r="IN131" s="33"/>
      <c r="IO131" s="33"/>
      <c r="IP131" s="33"/>
      <c r="IQ131" s="33"/>
      <c r="IR131" s="33"/>
      <c r="IS131" s="33"/>
      <c r="IT131" s="33"/>
      <c r="IU131" s="33"/>
      <c r="IV131" s="33"/>
    </row>
    <row r="132" spans="1:256" s="34" customFormat="1" ht="25.5" customHeight="1" x14ac:dyDescent="0.35">
      <c r="A132" s="31"/>
      <c r="B132" s="31"/>
      <c r="C132" s="411" t="s">
        <v>121</v>
      </c>
      <c r="D132" s="412"/>
      <c r="E132" s="412"/>
      <c r="F132" s="41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  <c r="IF132" s="33"/>
      <c r="IG132" s="33"/>
      <c r="IH132" s="33"/>
      <c r="II132" s="33"/>
      <c r="IJ132" s="33"/>
      <c r="IK132" s="33"/>
      <c r="IL132" s="33"/>
      <c r="IM132" s="33"/>
      <c r="IN132" s="33"/>
      <c r="IO132" s="33"/>
      <c r="IP132" s="33"/>
      <c r="IQ132" s="33"/>
      <c r="IR132" s="33"/>
      <c r="IS132" s="33"/>
      <c r="IT132" s="33"/>
      <c r="IU132" s="33"/>
      <c r="IV132" s="33"/>
    </row>
    <row r="133" spans="1:256" s="34" customFormat="1" ht="25.5" customHeight="1" x14ac:dyDescent="0.35">
      <c r="A133" s="31"/>
      <c r="B133" s="31"/>
      <c r="C133" s="411" t="s">
        <v>122</v>
      </c>
      <c r="D133" s="412"/>
      <c r="E133" s="412"/>
      <c r="F133" s="41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  <c r="IF133" s="33"/>
      <c r="IG133" s="33"/>
      <c r="IH133" s="33"/>
      <c r="II133" s="33"/>
      <c r="IJ133" s="33"/>
      <c r="IK133" s="33"/>
      <c r="IL133" s="33"/>
      <c r="IM133" s="33"/>
      <c r="IN133" s="33"/>
      <c r="IO133" s="33"/>
      <c r="IP133" s="33"/>
      <c r="IQ133" s="33"/>
      <c r="IR133" s="33"/>
      <c r="IS133" s="33"/>
      <c r="IT133" s="33"/>
      <c r="IU133" s="33"/>
      <c r="IV133" s="33"/>
    </row>
    <row r="134" spans="1:256" s="34" customFormat="1" ht="25.5" customHeight="1" x14ac:dyDescent="0.35">
      <c r="A134" s="31"/>
      <c r="B134" s="31"/>
      <c r="C134" s="411" t="s">
        <v>123</v>
      </c>
      <c r="D134" s="412"/>
      <c r="E134" s="412"/>
      <c r="F134" s="41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  <c r="IF134" s="33"/>
      <c r="IG134" s="33"/>
      <c r="IH134" s="33"/>
      <c r="II134" s="33"/>
      <c r="IJ134" s="33"/>
      <c r="IK134" s="33"/>
      <c r="IL134" s="33"/>
      <c r="IM134" s="33"/>
      <c r="IN134" s="33"/>
      <c r="IO134" s="33"/>
      <c r="IP134" s="33"/>
      <c r="IQ134" s="33"/>
      <c r="IR134" s="33"/>
      <c r="IS134" s="33"/>
      <c r="IT134" s="33"/>
      <c r="IU134" s="33"/>
      <c r="IV134" s="33"/>
    </row>
    <row r="135" spans="1:256" s="34" customFormat="1" ht="47.25" customHeight="1" x14ac:dyDescent="0.35">
      <c r="A135" s="31"/>
      <c r="B135" s="31"/>
      <c r="C135" s="411" t="s">
        <v>124</v>
      </c>
      <c r="D135" s="412"/>
      <c r="E135" s="412"/>
      <c r="F135" s="41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  <c r="IF135" s="33"/>
      <c r="IG135" s="33"/>
      <c r="IH135" s="33"/>
      <c r="II135" s="33"/>
      <c r="IJ135" s="33"/>
      <c r="IK135" s="33"/>
      <c r="IL135" s="33"/>
      <c r="IM135" s="33"/>
      <c r="IN135" s="33"/>
      <c r="IO135" s="33"/>
      <c r="IP135" s="33"/>
      <c r="IQ135" s="33"/>
      <c r="IR135" s="33"/>
      <c r="IS135" s="33"/>
      <c r="IT135" s="33"/>
      <c r="IU135" s="33"/>
      <c r="IV135" s="33"/>
    </row>
    <row r="136" spans="1:256" s="34" customFormat="1" ht="22.5" customHeight="1" x14ac:dyDescent="0.35">
      <c r="A136" s="31"/>
      <c r="B136" s="31"/>
      <c r="C136" s="32" t="s">
        <v>125</v>
      </c>
      <c r="D136" s="31"/>
      <c r="E136" s="31"/>
      <c r="F136" s="31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  <c r="IM136" s="33"/>
      <c r="IN136" s="33"/>
      <c r="IO136" s="33"/>
      <c r="IP136" s="33"/>
      <c r="IQ136" s="33"/>
      <c r="IR136" s="33"/>
      <c r="IS136" s="33"/>
      <c r="IT136" s="33"/>
      <c r="IU136" s="33"/>
      <c r="IV136" s="33"/>
    </row>
    <row r="137" spans="1:256" s="34" customFormat="1" ht="22.5" customHeight="1" x14ac:dyDescent="0.35">
      <c r="A137" s="31"/>
      <c r="B137" s="31"/>
      <c r="C137" s="411" t="s">
        <v>126</v>
      </c>
      <c r="D137" s="412"/>
      <c r="E137" s="412"/>
      <c r="F137" s="41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  <c r="HV137" s="33"/>
      <c r="HW137" s="33"/>
      <c r="HX137" s="33"/>
      <c r="HY137" s="33"/>
      <c r="HZ137" s="33"/>
      <c r="IA137" s="33"/>
      <c r="IB137" s="33"/>
      <c r="IC137" s="33"/>
      <c r="ID137" s="33"/>
      <c r="IE137" s="33"/>
      <c r="IF137" s="33"/>
      <c r="IG137" s="33"/>
      <c r="IH137" s="33"/>
      <c r="II137" s="33"/>
      <c r="IJ137" s="33"/>
      <c r="IK137" s="33"/>
      <c r="IL137" s="33"/>
      <c r="IM137" s="33"/>
      <c r="IN137" s="33"/>
      <c r="IO137" s="33"/>
      <c r="IP137" s="33"/>
      <c r="IQ137" s="33"/>
      <c r="IR137" s="33"/>
      <c r="IS137" s="33"/>
      <c r="IT137" s="33"/>
      <c r="IU137" s="33"/>
      <c r="IV137" s="33"/>
    </row>
    <row r="138" spans="1:256" s="34" customFormat="1" ht="22.5" customHeight="1" x14ac:dyDescent="0.35">
      <c r="A138" s="31"/>
      <c r="B138" s="31"/>
      <c r="C138" s="32" t="s">
        <v>127</v>
      </c>
      <c r="D138" s="31"/>
      <c r="E138" s="31"/>
      <c r="F138" s="31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33"/>
      <c r="DJ138" s="33"/>
      <c r="DK138" s="33"/>
      <c r="DL138" s="33"/>
      <c r="DM138" s="33"/>
      <c r="DN138" s="33"/>
      <c r="DO138" s="33"/>
      <c r="DP138" s="33"/>
      <c r="DQ138" s="33"/>
      <c r="DR138" s="33"/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33"/>
      <c r="ER138" s="33"/>
      <c r="ES138" s="33"/>
      <c r="ET138" s="33"/>
      <c r="EU138" s="33"/>
      <c r="EV138" s="33"/>
      <c r="EW138" s="33"/>
      <c r="EX138" s="33"/>
      <c r="EY138" s="33"/>
      <c r="EZ138" s="33"/>
      <c r="FA138" s="33"/>
      <c r="FB138" s="33"/>
      <c r="FC138" s="33"/>
      <c r="FD138" s="33"/>
      <c r="FE138" s="33"/>
      <c r="FF138" s="33"/>
      <c r="FG138" s="33"/>
      <c r="FH138" s="33"/>
      <c r="FI138" s="33"/>
      <c r="FJ138" s="33"/>
      <c r="FK138" s="33"/>
      <c r="FL138" s="33"/>
      <c r="FM138" s="33"/>
      <c r="FN138" s="33"/>
      <c r="FO138" s="33"/>
      <c r="FP138" s="33"/>
      <c r="FQ138" s="33"/>
      <c r="FR138" s="33"/>
      <c r="FS138" s="33"/>
      <c r="FT138" s="33"/>
      <c r="FU138" s="33"/>
      <c r="FV138" s="33"/>
      <c r="FW138" s="33"/>
      <c r="FX138" s="33"/>
      <c r="FY138" s="33"/>
      <c r="FZ138" s="33"/>
      <c r="GA138" s="33"/>
      <c r="GB138" s="33"/>
      <c r="GC138" s="33"/>
      <c r="GD138" s="33"/>
      <c r="GE138" s="33"/>
      <c r="GF138" s="33"/>
      <c r="GG138" s="33"/>
      <c r="GH138" s="33"/>
      <c r="GI138" s="33"/>
      <c r="GJ138" s="33"/>
      <c r="GK138" s="33"/>
      <c r="GL138" s="33"/>
      <c r="GM138" s="33"/>
      <c r="GN138" s="33"/>
      <c r="GO138" s="33"/>
      <c r="GP138" s="33"/>
      <c r="GQ138" s="33"/>
      <c r="GR138" s="33"/>
      <c r="GS138" s="33"/>
      <c r="GT138" s="33"/>
      <c r="GU138" s="33"/>
      <c r="GV138" s="33"/>
      <c r="GW138" s="33"/>
      <c r="GX138" s="33"/>
      <c r="GY138" s="33"/>
      <c r="GZ138" s="33"/>
      <c r="HA138" s="33"/>
      <c r="HB138" s="33"/>
      <c r="HC138" s="33"/>
      <c r="HD138" s="33"/>
      <c r="HE138" s="33"/>
      <c r="HF138" s="33"/>
      <c r="HG138" s="33"/>
      <c r="HH138" s="33"/>
      <c r="HI138" s="33"/>
      <c r="HJ138" s="33"/>
      <c r="HK138" s="33"/>
      <c r="HL138" s="33"/>
      <c r="HM138" s="33"/>
      <c r="HN138" s="33"/>
      <c r="HO138" s="33"/>
      <c r="HP138" s="33"/>
      <c r="HQ138" s="33"/>
      <c r="HR138" s="33"/>
      <c r="HS138" s="33"/>
      <c r="HT138" s="33"/>
      <c r="HU138" s="33"/>
      <c r="HV138" s="33"/>
      <c r="HW138" s="33"/>
      <c r="HX138" s="33"/>
      <c r="HY138" s="33"/>
      <c r="HZ138" s="33"/>
      <c r="IA138" s="33"/>
      <c r="IB138" s="33"/>
      <c r="IC138" s="33"/>
      <c r="ID138" s="33"/>
      <c r="IE138" s="33"/>
      <c r="IF138" s="33"/>
      <c r="IG138" s="33"/>
      <c r="IH138" s="33"/>
      <c r="II138" s="33"/>
      <c r="IJ138" s="33"/>
      <c r="IK138" s="33"/>
      <c r="IL138" s="33"/>
      <c r="IM138" s="33"/>
      <c r="IN138" s="33"/>
      <c r="IO138" s="33"/>
      <c r="IP138" s="33"/>
      <c r="IQ138" s="33"/>
      <c r="IR138" s="33"/>
      <c r="IS138" s="33"/>
      <c r="IT138" s="33"/>
      <c r="IU138" s="33"/>
      <c r="IV138" s="33"/>
    </row>
    <row r="139" spans="1:256" s="34" customFormat="1" ht="21" x14ac:dyDescent="0.35">
      <c r="A139" s="413" t="s">
        <v>128</v>
      </c>
      <c r="B139" s="414"/>
      <c r="C139" s="414"/>
      <c r="D139" s="414"/>
      <c r="E139" s="414"/>
      <c r="F139" s="414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  <c r="IT139" s="33"/>
      <c r="IU139" s="33"/>
      <c r="IV139" s="33"/>
    </row>
    <row r="140" spans="1:256" s="34" customFormat="1" ht="26.25" customHeight="1" x14ac:dyDescent="0.35">
      <c r="A140" s="413" t="s">
        <v>129</v>
      </c>
      <c r="B140" s="414"/>
      <c r="C140" s="414"/>
      <c r="D140" s="414"/>
      <c r="E140" s="414"/>
      <c r="F140" s="414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3"/>
      <c r="DN140" s="33"/>
      <c r="DO140" s="33"/>
      <c r="DP140" s="33"/>
      <c r="DQ140" s="33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33"/>
      <c r="ER140" s="33"/>
      <c r="ES140" s="33"/>
      <c r="ET140" s="33"/>
      <c r="EU140" s="33"/>
      <c r="EV140" s="33"/>
      <c r="EW140" s="33"/>
      <c r="EX140" s="33"/>
      <c r="EY140" s="33"/>
      <c r="EZ140" s="33"/>
      <c r="FA140" s="33"/>
      <c r="FB140" s="33"/>
      <c r="FC140" s="33"/>
      <c r="FD140" s="33"/>
      <c r="FE140" s="33"/>
      <c r="FF140" s="33"/>
      <c r="FG140" s="33"/>
      <c r="FH140" s="33"/>
      <c r="FI140" s="33"/>
      <c r="FJ140" s="33"/>
      <c r="FK140" s="33"/>
      <c r="FL140" s="33"/>
      <c r="FM140" s="33"/>
      <c r="FN140" s="33"/>
      <c r="FO140" s="33"/>
      <c r="FP140" s="33"/>
      <c r="FQ140" s="33"/>
      <c r="FR140" s="33"/>
      <c r="FS140" s="33"/>
      <c r="FT140" s="33"/>
      <c r="FU140" s="33"/>
      <c r="FV140" s="33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33"/>
      <c r="GM140" s="33"/>
      <c r="GN140" s="33"/>
      <c r="GO140" s="33"/>
      <c r="GP140" s="33"/>
      <c r="GQ140" s="33"/>
      <c r="GR140" s="33"/>
      <c r="GS140" s="33"/>
      <c r="GT140" s="33"/>
      <c r="GU140" s="33"/>
      <c r="GV140" s="33"/>
      <c r="GW140" s="33"/>
      <c r="GX140" s="33"/>
      <c r="GY140" s="33"/>
      <c r="GZ140" s="33"/>
      <c r="HA140" s="33"/>
      <c r="HB140" s="33"/>
      <c r="HC140" s="33"/>
      <c r="HD140" s="33"/>
      <c r="HE140" s="33"/>
      <c r="HF140" s="33"/>
      <c r="HG140" s="33"/>
      <c r="HH140" s="33"/>
      <c r="HI140" s="33"/>
      <c r="HJ140" s="33"/>
      <c r="HK140" s="33"/>
      <c r="HL140" s="33"/>
      <c r="HM140" s="33"/>
      <c r="HN140" s="33"/>
      <c r="HO140" s="33"/>
      <c r="HP140" s="33"/>
      <c r="HQ140" s="33"/>
      <c r="HR140" s="33"/>
      <c r="HS140" s="33"/>
      <c r="HT140" s="33"/>
      <c r="HU140" s="33"/>
      <c r="HV140" s="33"/>
      <c r="HW140" s="33"/>
      <c r="HX140" s="33"/>
      <c r="HY140" s="33"/>
      <c r="HZ140" s="33"/>
      <c r="IA140" s="33"/>
      <c r="IB140" s="33"/>
      <c r="IC140" s="33"/>
      <c r="ID140" s="33"/>
      <c r="IE140" s="33"/>
      <c r="IF140" s="33"/>
      <c r="IG140" s="33"/>
      <c r="IH140" s="33"/>
      <c r="II140" s="33"/>
      <c r="IJ140" s="33"/>
      <c r="IK140" s="33"/>
      <c r="IL140" s="33"/>
      <c r="IM140" s="33"/>
      <c r="IN140" s="33"/>
      <c r="IO140" s="33"/>
      <c r="IP140" s="33"/>
      <c r="IQ140" s="33"/>
      <c r="IR140" s="33"/>
      <c r="IS140" s="33"/>
      <c r="IT140" s="33"/>
      <c r="IU140" s="33"/>
      <c r="IV140" s="33"/>
    </row>
    <row r="141" spans="1:256" s="34" customFormat="1" ht="26.25" customHeight="1" x14ac:dyDescent="0.35">
      <c r="A141" s="409" t="s">
        <v>130</v>
      </c>
      <c r="B141" s="410"/>
      <c r="C141" s="410"/>
      <c r="D141" s="410"/>
      <c r="E141" s="410"/>
      <c r="F141" s="410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  <c r="GW141" s="33"/>
      <c r="GX141" s="33"/>
      <c r="GY141" s="33"/>
      <c r="GZ141" s="33"/>
      <c r="HA141" s="33"/>
      <c r="HB141" s="33"/>
      <c r="HC141" s="33"/>
      <c r="HD141" s="33"/>
      <c r="HE141" s="33"/>
      <c r="HF141" s="33"/>
      <c r="HG141" s="33"/>
      <c r="HH141" s="33"/>
      <c r="HI141" s="33"/>
      <c r="HJ141" s="33"/>
      <c r="HK141" s="33"/>
      <c r="HL141" s="33"/>
      <c r="HM141" s="33"/>
      <c r="HN141" s="33"/>
      <c r="HO141" s="33"/>
      <c r="HP141" s="33"/>
      <c r="HQ141" s="33"/>
      <c r="HR141" s="33"/>
      <c r="HS141" s="33"/>
      <c r="HT141" s="33"/>
      <c r="HU141" s="33"/>
      <c r="HV141" s="33"/>
      <c r="HW141" s="33"/>
      <c r="HX141" s="33"/>
      <c r="HY141" s="33"/>
      <c r="HZ141" s="33"/>
      <c r="IA141" s="33"/>
      <c r="IB141" s="33"/>
      <c r="IC141" s="33"/>
      <c r="ID141" s="33"/>
      <c r="IE141" s="33"/>
      <c r="IF141" s="33"/>
      <c r="IG141" s="33"/>
      <c r="IH141" s="33"/>
      <c r="II141" s="33"/>
      <c r="IJ141" s="33"/>
      <c r="IK141" s="33"/>
      <c r="IL141" s="33"/>
      <c r="IM141" s="33"/>
      <c r="IN141" s="33"/>
      <c r="IO141" s="33"/>
      <c r="IP141" s="33"/>
      <c r="IQ141" s="33"/>
      <c r="IR141" s="33"/>
      <c r="IS141" s="33"/>
      <c r="IT141" s="33"/>
      <c r="IU141" s="33"/>
      <c r="IV141" s="33"/>
    </row>
    <row r="142" spans="1:256" s="34" customFormat="1" ht="26.25" customHeight="1" x14ac:dyDescent="0.35">
      <c r="A142" s="383"/>
      <c r="B142" s="384"/>
      <c r="C142" s="384"/>
      <c r="D142" s="384"/>
      <c r="E142" s="384"/>
      <c r="F142" s="384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  <c r="IM142" s="33"/>
      <c r="IN142" s="33"/>
      <c r="IO142" s="33"/>
      <c r="IP142" s="33"/>
      <c r="IQ142" s="33"/>
      <c r="IR142" s="33"/>
      <c r="IS142" s="33"/>
      <c r="IT142" s="33"/>
      <c r="IU142" s="33"/>
      <c r="IV142" s="33"/>
    </row>
    <row r="143" spans="1:256" s="34" customFormat="1" ht="26.25" customHeight="1" x14ac:dyDescent="0.35">
      <c r="A143" s="383"/>
      <c r="B143" s="384"/>
      <c r="C143" s="384"/>
      <c r="D143" s="384"/>
      <c r="E143" s="384"/>
      <c r="F143" s="384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  <c r="GO143" s="33"/>
      <c r="GP143" s="33"/>
      <c r="GQ143" s="33"/>
      <c r="GR143" s="33"/>
      <c r="GS143" s="33"/>
      <c r="GT143" s="33"/>
      <c r="GU143" s="33"/>
      <c r="GV143" s="33"/>
      <c r="GW143" s="33"/>
      <c r="GX143" s="33"/>
      <c r="GY143" s="33"/>
      <c r="GZ143" s="33"/>
      <c r="HA143" s="33"/>
      <c r="HB143" s="33"/>
      <c r="HC143" s="33"/>
      <c r="HD143" s="33"/>
      <c r="HE143" s="33"/>
      <c r="HF143" s="33"/>
      <c r="HG143" s="33"/>
      <c r="HH143" s="33"/>
      <c r="HI143" s="33"/>
      <c r="HJ143" s="33"/>
      <c r="HK143" s="33"/>
      <c r="HL143" s="33"/>
      <c r="HM143" s="33"/>
      <c r="HN143" s="33"/>
      <c r="HO143" s="33"/>
      <c r="HP143" s="33"/>
      <c r="HQ143" s="33"/>
      <c r="HR143" s="33"/>
      <c r="HS143" s="33"/>
      <c r="HT143" s="33"/>
      <c r="HU143" s="33"/>
      <c r="HV143" s="33"/>
      <c r="HW143" s="33"/>
      <c r="HX143" s="33"/>
      <c r="HY143" s="33"/>
      <c r="HZ143" s="33"/>
      <c r="IA143" s="33"/>
      <c r="IB143" s="33"/>
      <c r="IC143" s="33"/>
      <c r="ID143" s="33"/>
      <c r="IE143" s="33"/>
      <c r="IF143" s="33"/>
      <c r="IG143" s="33"/>
      <c r="IH143" s="33"/>
      <c r="II143" s="33"/>
      <c r="IJ143" s="33"/>
      <c r="IK143" s="33"/>
      <c r="IL143" s="33"/>
      <c r="IM143" s="33"/>
      <c r="IN143" s="33"/>
      <c r="IO143" s="33"/>
      <c r="IP143" s="33"/>
      <c r="IQ143" s="33"/>
      <c r="IR143" s="33"/>
      <c r="IS143" s="33"/>
      <c r="IT143" s="33"/>
      <c r="IU143" s="33"/>
      <c r="IV143" s="33"/>
    </row>
    <row r="144" spans="1:256" s="34" customFormat="1" ht="26.25" customHeight="1" x14ac:dyDescent="0.35">
      <c r="A144" s="383"/>
      <c r="B144" s="384"/>
      <c r="C144" s="384"/>
      <c r="D144" s="384"/>
      <c r="E144" s="384"/>
      <c r="F144" s="384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  <c r="DF144" s="33"/>
      <c r="DG144" s="33"/>
      <c r="DH144" s="33"/>
      <c r="DI144" s="33"/>
      <c r="DJ144" s="33"/>
      <c r="DK144" s="33"/>
      <c r="DL144" s="33"/>
      <c r="DM144" s="33"/>
      <c r="DN144" s="33"/>
      <c r="DO144" s="33"/>
      <c r="DP144" s="33"/>
      <c r="DQ144" s="33"/>
      <c r="DR144" s="33"/>
      <c r="DS144" s="33"/>
      <c r="DT144" s="33"/>
      <c r="DU144" s="33"/>
      <c r="DV144" s="33"/>
      <c r="DW144" s="33"/>
      <c r="DX144" s="33"/>
      <c r="DY144" s="33"/>
      <c r="DZ144" s="33"/>
      <c r="EA144" s="33"/>
      <c r="EB144" s="33"/>
      <c r="EC144" s="33"/>
      <c r="ED144" s="33"/>
      <c r="EE144" s="33"/>
      <c r="EF144" s="33"/>
      <c r="EG144" s="33"/>
      <c r="EH144" s="33"/>
      <c r="EI144" s="33"/>
      <c r="EJ144" s="33"/>
      <c r="EK144" s="33"/>
      <c r="EL144" s="33"/>
      <c r="EM144" s="33"/>
      <c r="EN144" s="33"/>
      <c r="EO144" s="33"/>
      <c r="EP144" s="33"/>
      <c r="EQ144" s="33"/>
      <c r="ER144" s="33"/>
      <c r="ES144" s="33"/>
      <c r="ET144" s="33"/>
      <c r="EU144" s="33"/>
      <c r="EV144" s="33"/>
      <c r="EW144" s="33"/>
      <c r="EX144" s="33"/>
      <c r="EY144" s="33"/>
      <c r="EZ144" s="33"/>
      <c r="FA144" s="33"/>
      <c r="FB144" s="33"/>
      <c r="FC144" s="33"/>
      <c r="FD144" s="33"/>
      <c r="FE144" s="33"/>
      <c r="FF144" s="33"/>
      <c r="FG144" s="33"/>
      <c r="FH144" s="33"/>
      <c r="FI144" s="33"/>
      <c r="FJ144" s="33"/>
      <c r="FK144" s="33"/>
      <c r="FL144" s="33"/>
      <c r="FM144" s="33"/>
      <c r="FN144" s="33"/>
      <c r="FO144" s="33"/>
      <c r="FP144" s="33"/>
      <c r="FQ144" s="33"/>
      <c r="FR144" s="33"/>
      <c r="FS144" s="33"/>
      <c r="FT144" s="33"/>
      <c r="FU144" s="33"/>
      <c r="FV144" s="33"/>
      <c r="FW144" s="33"/>
      <c r="FX144" s="33"/>
      <c r="FY144" s="33"/>
      <c r="FZ144" s="33"/>
      <c r="GA144" s="33"/>
      <c r="GB144" s="33"/>
      <c r="GC144" s="33"/>
      <c r="GD144" s="33"/>
      <c r="GE144" s="33"/>
      <c r="GF144" s="33"/>
      <c r="GG144" s="33"/>
      <c r="GH144" s="33"/>
      <c r="GI144" s="33"/>
      <c r="GJ144" s="33"/>
      <c r="GK144" s="33"/>
      <c r="GL144" s="33"/>
      <c r="GM144" s="33"/>
      <c r="GN144" s="33"/>
      <c r="GO144" s="33"/>
      <c r="GP144" s="33"/>
      <c r="GQ144" s="33"/>
      <c r="GR144" s="33"/>
      <c r="GS144" s="33"/>
      <c r="GT144" s="33"/>
      <c r="GU144" s="33"/>
      <c r="GV144" s="33"/>
      <c r="GW144" s="33"/>
      <c r="GX144" s="33"/>
      <c r="GY144" s="33"/>
      <c r="GZ144" s="33"/>
      <c r="HA144" s="33"/>
      <c r="HB144" s="33"/>
      <c r="HC144" s="33"/>
      <c r="HD144" s="33"/>
      <c r="HE144" s="33"/>
      <c r="HF144" s="33"/>
      <c r="HG144" s="33"/>
      <c r="HH144" s="33"/>
      <c r="HI144" s="33"/>
      <c r="HJ144" s="33"/>
      <c r="HK144" s="33"/>
      <c r="HL144" s="33"/>
      <c r="HM144" s="33"/>
      <c r="HN144" s="33"/>
      <c r="HO144" s="33"/>
      <c r="HP144" s="33"/>
      <c r="HQ144" s="33"/>
      <c r="HR144" s="33"/>
      <c r="HS144" s="33"/>
      <c r="HT144" s="33"/>
      <c r="HU144" s="33"/>
      <c r="HV144" s="33"/>
      <c r="HW144" s="33"/>
      <c r="HX144" s="33"/>
      <c r="HY144" s="33"/>
      <c r="HZ144" s="33"/>
      <c r="IA144" s="33"/>
      <c r="IB144" s="33"/>
      <c r="IC144" s="33"/>
      <c r="ID144" s="33"/>
      <c r="IE144" s="33"/>
      <c r="IF144" s="33"/>
      <c r="IG144" s="33"/>
      <c r="IH144" s="33"/>
      <c r="II144" s="33"/>
      <c r="IJ144" s="33"/>
      <c r="IK144" s="33"/>
      <c r="IL144" s="33"/>
      <c r="IM144" s="33"/>
      <c r="IN144" s="33"/>
      <c r="IO144" s="33"/>
      <c r="IP144" s="33"/>
      <c r="IQ144" s="33"/>
      <c r="IR144" s="33"/>
      <c r="IS144" s="33"/>
      <c r="IT144" s="33"/>
      <c r="IU144" s="33"/>
      <c r="IV144" s="33"/>
    </row>
    <row r="145" spans="1:256" s="154" customFormat="1" ht="23.45" customHeight="1" x14ac:dyDescent="0.35">
      <c r="A145" s="9"/>
      <c r="B145" s="9"/>
      <c r="C145" s="7" t="s">
        <v>131</v>
      </c>
      <c r="D145" s="7" t="s">
        <v>9</v>
      </c>
      <c r="E145" s="10">
        <v>50000</v>
      </c>
      <c r="F145" s="11" t="s">
        <v>7</v>
      </c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/>
      <c r="AF145" s="153"/>
      <c r="AG145" s="153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  <c r="BI145" s="153"/>
      <c r="BJ145" s="153"/>
      <c r="BK145" s="153"/>
      <c r="BL145" s="153"/>
      <c r="BM145" s="153"/>
      <c r="BN145" s="153"/>
      <c r="BO145" s="153"/>
      <c r="BP145" s="153"/>
      <c r="BQ145" s="153"/>
      <c r="BR145" s="153"/>
      <c r="BS145" s="153"/>
      <c r="BT145" s="153"/>
      <c r="BU145" s="153"/>
      <c r="BV145" s="153"/>
      <c r="BW145" s="153"/>
      <c r="BX145" s="153"/>
      <c r="BY145" s="153"/>
      <c r="BZ145" s="153"/>
      <c r="CA145" s="153"/>
      <c r="CB145" s="153"/>
      <c r="CC145" s="153"/>
      <c r="CD145" s="153"/>
      <c r="CE145" s="153"/>
      <c r="CF145" s="153"/>
      <c r="CG145" s="153"/>
      <c r="CH145" s="153"/>
      <c r="CI145" s="153"/>
      <c r="CJ145" s="153"/>
      <c r="CK145" s="153"/>
      <c r="CL145" s="153"/>
      <c r="CM145" s="153"/>
      <c r="CN145" s="153"/>
      <c r="CO145" s="153"/>
      <c r="CP145" s="153"/>
      <c r="CQ145" s="153"/>
      <c r="CR145" s="153"/>
      <c r="CS145" s="153"/>
      <c r="CT145" s="153"/>
      <c r="CU145" s="153"/>
      <c r="CV145" s="153"/>
      <c r="CW145" s="153"/>
      <c r="CX145" s="153"/>
      <c r="CY145" s="153"/>
      <c r="CZ145" s="153"/>
      <c r="DA145" s="153"/>
      <c r="DB145" s="153"/>
      <c r="DC145" s="153"/>
      <c r="DD145" s="153"/>
      <c r="DE145" s="153"/>
      <c r="DF145" s="153"/>
      <c r="DG145" s="153"/>
      <c r="DH145" s="153"/>
      <c r="DI145" s="153"/>
      <c r="DJ145" s="153"/>
      <c r="DK145" s="153"/>
      <c r="DL145" s="153"/>
      <c r="DM145" s="153"/>
      <c r="DN145" s="153"/>
      <c r="DO145" s="153"/>
      <c r="DP145" s="153"/>
      <c r="DQ145" s="153"/>
      <c r="DR145" s="153"/>
      <c r="DS145" s="153"/>
      <c r="DT145" s="153"/>
      <c r="DU145" s="153"/>
      <c r="DV145" s="153"/>
      <c r="DW145" s="153"/>
      <c r="DX145" s="153"/>
      <c r="DY145" s="153"/>
      <c r="DZ145" s="153"/>
      <c r="EA145" s="153"/>
      <c r="EB145" s="153"/>
      <c r="EC145" s="153"/>
      <c r="ED145" s="153"/>
      <c r="EE145" s="153"/>
      <c r="EF145" s="153"/>
      <c r="EG145" s="153"/>
      <c r="EH145" s="153"/>
      <c r="EI145" s="153"/>
      <c r="EJ145" s="153"/>
      <c r="EK145" s="153"/>
      <c r="EL145" s="153"/>
      <c r="EM145" s="153"/>
      <c r="EN145" s="153"/>
      <c r="EO145" s="153"/>
      <c r="EP145" s="153"/>
      <c r="EQ145" s="153"/>
      <c r="ER145" s="153"/>
      <c r="ES145" s="153"/>
      <c r="ET145" s="153"/>
      <c r="EU145" s="153"/>
      <c r="EV145" s="153"/>
      <c r="EW145" s="153"/>
      <c r="EX145" s="153"/>
      <c r="EY145" s="153"/>
      <c r="EZ145" s="153"/>
      <c r="FA145" s="153"/>
      <c r="FB145" s="153"/>
      <c r="FC145" s="153"/>
      <c r="FD145" s="153"/>
      <c r="FE145" s="153"/>
      <c r="FF145" s="153"/>
      <c r="FG145" s="153"/>
      <c r="FH145" s="153"/>
      <c r="FI145" s="153"/>
      <c r="FJ145" s="153"/>
      <c r="FK145" s="153"/>
      <c r="FL145" s="153"/>
      <c r="FM145" s="153"/>
      <c r="FN145" s="153"/>
      <c r="FO145" s="153"/>
      <c r="FP145" s="153"/>
      <c r="FQ145" s="153"/>
      <c r="FR145" s="153"/>
      <c r="FS145" s="153"/>
      <c r="FT145" s="153"/>
      <c r="FU145" s="153"/>
      <c r="FV145" s="153"/>
      <c r="FW145" s="153"/>
      <c r="FX145" s="153"/>
      <c r="FY145" s="153"/>
      <c r="FZ145" s="153"/>
      <c r="GA145" s="153"/>
      <c r="GB145" s="153"/>
      <c r="GC145" s="153"/>
      <c r="GD145" s="153"/>
      <c r="GE145" s="153"/>
      <c r="GF145" s="153"/>
      <c r="GG145" s="153"/>
      <c r="GH145" s="153"/>
      <c r="GI145" s="153"/>
      <c r="GJ145" s="153"/>
      <c r="GK145" s="153"/>
      <c r="GL145" s="153"/>
      <c r="GM145" s="153"/>
      <c r="GN145" s="153"/>
      <c r="GO145" s="153"/>
      <c r="GP145" s="153"/>
      <c r="GQ145" s="153"/>
      <c r="GR145" s="153"/>
      <c r="GS145" s="153"/>
      <c r="GT145" s="153"/>
      <c r="GU145" s="153"/>
      <c r="GV145" s="153"/>
      <c r="GW145" s="153"/>
      <c r="GX145" s="153"/>
      <c r="GY145" s="153"/>
      <c r="GZ145" s="153"/>
      <c r="HA145" s="153"/>
      <c r="HB145" s="153"/>
      <c r="HC145" s="153"/>
      <c r="HD145" s="153"/>
      <c r="HE145" s="153"/>
      <c r="HF145" s="153"/>
      <c r="HG145" s="153"/>
      <c r="HH145" s="153"/>
      <c r="HI145" s="153"/>
      <c r="HJ145" s="153"/>
      <c r="HK145" s="153"/>
      <c r="HL145" s="153"/>
      <c r="HM145" s="153"/>
      <c r="HN145" s="153"/>
      <c r="HO145" s="153"/>
      <c r="HP145" s="153"/>
      <c r="HQ145" s="153"/>
      <c r="HR145" s="153"/>
      <c r="HS145" s="153"/>
      <c r="HT145" s="153"/>
      <c r="HU145" s="153"/>
      <c r="HV145" s="153"/>
      <c r="HW145" s="153"/>
      <c r="HX145" s="153"/>
      <c r="HY145" s="153"/>
      <c r="HZ145" s="153"/>
      <c r="IA145" s="153"/>
      <c r="IB145" s="153"/>
      <c r="IC145" s="153"/>
      <c r="ID145" s="153"/>
      <c r="IE145" s="153"/>
      <c r="IF145" s="153"/>
      <c r="IG145" s="153"/>
      <c r="IH145" s="153"/>
      <c r="II145" s="153"/>
      <c r="IJ145" s="153"/>
      <c r="IK145" s="153"/>
      <c r="IL145" s="153"/>
      <c r="IM145" s="153"/>
      <c r="IN145" s="153"/>
      <c r="IO145" s="153"/>
      <c r="IP145" s="153"/>
      <c r="IQ145" s="153"/>
      <c r="IR145" s="153"/>
      <c r="IS145" s="153"/>
      <c r="IT145" s="153"/>
      <c r="IU145" s="153"/>
      <c r="IV145" s="153"/>
    </row>
    <row r="146" spans="1:256" s="34" customFormat="1" ht="70.5" customHeight="1" x14ac:dyDescent="0.35">
      <c r="A146" s="411" t="s">
        <v>132</v>
      </c>
      <c r="B146" s="412"/>
      <c r="C146" s="412"/>
      <c r="D146" s="412"/>
      <c r="E146" s="412"/>
      <c r="F146" s="41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  <c r="IF146" s="33"/>
      <c r="IG146" s="33"/>
      <c r="IH146" s="33"/>
      <c r="II146" s="33"/>
      <c r="IJ146" s="33"/>
      <c r="IK146" s="33"/>
      <c r="IL146" s="33"/>
      <c r="IM146" s="33"/>
      <c r="IN146" s="33"/>
      <c r="IO146" s="33"/>
      <c r="IP146" s="33"/>
      <c r="IQ146" s="33"/>
      <c r="IR146" s="33"/>
      <c r="IS146" s="33"/>
      <c r="IT146" s="33"/>
      <c r="IU146" s="33"/>
      <c r="IV146" s="33"/>
    </row>
    <row r="147" spans="1:256" s="34" customFormat="1" ht="23.25" customHeight="1" x14ac:dyDescent="0.35">
      <c r="A147" s="31"/>
      <c r="B147" s="31"/>
      <c r="C147" s="409" t="s">
        <v>133</v>
      </c>
      <c r="D147" s="410"/>
      <c r="E147" s="410"/>
      <c r="F147" s="410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  <c r="IJ147" s="33"/>
      <c r="IK147" s="33"/>
      <c r="IL147" s="33"/>
      <c r="IM147" s="33"/>
      <c r="IN147" s="33"/>
      <c r="IO147" s="33"/>
      <c r="IP147" s="33"/>
      <c r="IQ147" s="33"/>
      <c r="IR147" s="33"/>
      <c r="IS147" s="33"/>
      <c r="IT147" s="33"/>
      <c r="IU147" s="33"/>
      <c r="IV147" s="33"/>
    </row>
    <row r="148" spans="1:256" s="34" customFormat="1" ht="23.25" customHeight="1" x14ac:dyDescent="0.35">
      <c r="A148" s="31"/>
      <c r="B148" s="31"/>
      <c r="C148" s="409" t="s">
        <v>134</v>
      </c>
      <c r="D148" s="410"/>
      <c r="E148" s="410"/>
      <c r="F148" s="410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  <c r="IJ148" s="33"/>
      <c r="IK148" s="33"/>
      <c r="IL148" s="33"/>
      <c r="IM148" s="33"/>
      <c r="IN148" s="33"/>
      <c r="IO148" s="33"/>
      <c r="IP148" s="33"/>
      <c r="IQ148" s="33"/>
      <c r="IR148" s="33"/>
      <c r="IS148" s="33"/>
      <c r="IT148" s="33"/>
      <c r="IU148" s="33"/>
      <c r="IV148" s="33"/>
    </row>
    <row r="149" spans="1:256" s="34" customFormat="1" ht="46.5" customHeight="1" x14ac:dyDescent="0.35">
      <c r="A149" s="31"/>
      <c r="B149" s="31"/>
      <c r="C149" s="409" t="s">
        <v>135</v>
      </c>
      <c r="D149" s="410"/>
      <c r="E149" s="410"/>
      <c r="F149" s="410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  <c r="IJ149" s="33"/>
      <c r="IK149" s="33"/>
      <c r="IL149" s="33"/>
      <c r="IM149" s="33"/>
      <c r="IN149" s="33"/>
      <c r="IO149" s="33"/>
      <c r="IP149" s="33"/>
      <c r="IQ149" s="33"/>
      <c r="IR149" s="33"/>
      <c r="IS149" s="33"/>
      <c r="IT149" s="33"/>
      <c r="IU149" s="33"/>
      <c r="IV149" s="33"/>
    </row>
    <row r="150" spans="1:256" s="34" customFormat="1" ht="23.25" customHeight="1" x14ac:dyDescent="0.35">
      <c r="A150" s="31"/>
      <c r="B150" s="31"/>
      <c r="C150" s="409" t="s">
        <v>136</v>
      </c>
      <c r="D150" s="410"/>
      <c r="E150" s="410"/>
      <c r="F150" s="410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  <c r="IJ150" s="33"/>
      <c r="IK150" s="33"/>
      <c r="IL150" s="33"/>
      <c r="IM150" s="33"/>
      <c r="IN150" s="33"/>
      <c r="IO150" s="33"/>
      <c r="IP150" s="33"/>
      <c r="IQ150" s="33"/>
      <c r="IR150" s="33"/>
      <c r="IS150" s="33"/>
      <c r="IT150" s="33"/>
      <c r="IU150" s="33"/>
      <c r="IV150" s="33"/>
    </row>
    <row r="151" spans="1:256" s="34" customFormat="1" ht="23.25" customHeight="1" x14ac:dyDescent="0.35">
      <c r="A151" s="31"/>
      <c r="B151" s="31"/>
      <c r="C151" s="409" t="s">
        <v>137</v>
      </c>
      <c r="D151" s="410"/>
      <c r="E151" s="410"/>
      <c r="F151" s="410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  <c r="IJ151" s="33"/>
      <c r="IK151" s="33"/>
      <c r="IL151" s="33"/>
      <c r="IM151" s="33"/>
      <c r="IN151" s="33"/>
      <c r="IO151" s="33"/>
      <c r="IP151" s="33"/>
      <c r="IQ151" s="33"/>
      <c r="IR151" s="33"/>
      <c r="IS151" s="33"/>
      <c r="IT151" s="33"/>
      <c r="IU151" s="33"/>
      <c r="IV151" s="33"/>
    </row>
    <row r="152" spans="1:256" s="34" customFormat="1" ht="23.25" customHeight="1" x14ac:dyDescent="0.35">
      <c r="A152" s="31"/>
      <c r="B152" s="31"/>
      <c r="C152" s="32" t="s">
        <v>138</v>
      </c>
      <c r="D152" s="31"/>
      <c r="E152" s="31"/>
      <c r="F152" s="31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  <c r="IJ152" s="33"/>
      <c r="IK152" s="33"/>
      <c r="IL152" s="33"/>
      <c r="IM152" s="33"/>
      <c r="IN152" s="33"/>
      <c r="IO152" s="33"/>
      <c r="IP152" s="33"/>
      <c r="IQ152" s="33"/>
      <c r="IR152" s="33"/>
      <c r="IS152" s="33"/>
      <c r="IT152" s="33"/>
      <c r="IU152" s="33"/>
      <c r="IV152" s="33"/>
    </row>
    <row r="153" spans="1:256" s="34" customFormat="1" ht="21" x14ac:dyDescent="0.35">
      <c r="A153" s="413" t="s">
        <v>128</v>
      </c>
      <c r="B153" s="414"/>
      <c r="C153" s="414"/>
      <c r="D153" s="414"/>
      <c r="E153" s="414"/>
      <c r="F153" s="414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  <c r="IJ153" s="33"/>
      <c r="IK153" s="33"/>
      <c r="IL153" s="33"/>
      <c r="IM153" s="33"/>
      <c r="IN153" s="33"/>
      <c r="IO153" s="33"/>
      <c r="IP153" s="33"/>
      <c r="IQ153" s="33"/>
      <c r="IR153" s="33"/>
      <c r="IS153" s="33"/>
      <c r="IT153" s="33"/>
      <c r="IU153" s="33"/>
      <c r="IV153" s="33"/>
    </row>
    <row r="154" spans="1:256" s="34" customFormat="1" ht="26.25" customHeight="1" x14ac:dyDescent="0.35">
      <c r="A154" s="413" t="s">
        <v>129</v>
      </c>
      <c r="B154" s="414"/>
      <c r="C154" s="414"/>
      <c r="D154" s="414"/>
      <c r="E154" s="414"/>
      <c r="F154" s="414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  <c r="IM154" s="33"/>
      <c r="IN154" s="33"/>
      <c r="IO154" s="33"/>
      <c r="IP154" s="33"/>
      <c r="IQ154" s="33"/>
      <c r="IR154" s="33"/>
      <c r="IS154" s="33"/>
      <c r="IT154" s="33"/>
      <c r="IU154" s="33"/>
      <c r="IV154" s="33"/>
    </row>
    <row r="155" spans="1:256" s="34" customFormat="1" ht="23.45" customHeight="1" x14ac:dyDescent="0.35">
      <c r="A155" s="409" t="s">
        <v>139</v>
      </c>
      <c r="B155" s="410"/>
      <c r="C155" s="410"/>
      <c r="D155" s="410"/>
      <c r="E155" s="410"/>
      <c r="F155" s="410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  <c r="IJ155" s="33"/>
      <c r="IK155" s="33"/>
      <c r="IL155" s="33"/>
      <c r="IM155" s="33"/>
      <c r="IN155" s="33"/>
      <c r="IO155" s="33"/>
      <c r="IP155" s="33"/>
      <c r="IQ155" s="33"/>
      <c r="IR155" s="33"/>
      <c r="IS155" s="33"/>
      <c r="IT155" s="33"/>
      <c r="IU155" s="33"/>
      <c r="IV155" s="33"/>
    </row>
    <row r="156" spans="1:256" s="154" customFormat="1" ht="23.45" customHeight="1" x14ac:dyDescent="0.35">
      <c r="A156" s="9"/>
      <c r="B156" s="9"/>
      <c r="C156" s="7" t="s">
        <v>140</v>
      </c>
      <c r="D156" s="7" t="s">
        <v>6</v>
      </c>
      <c r="E156" s="10">
        <f>E157</f>
        <v>7000</v>
      </c>
      <c r="F156" s="11" t="s">
        <v>7</v>
      </c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  <c r="AB156" s="153"/>
      <c r="AC156" s="153"/>
      <c r="AD156" s="153"/>
      <c r="AE156" s="153"/>
      <c r="AF156" s="153"/>
      <c r="AG156" s="153"/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  <c r="AV156" s="153"/>
      <c r="AW156" s="153"/>
      <c r="AX156" s="153"/>
      <c r="AY156" s="153"/>
      <c r="AZ156" s="153"/>
      <c r="BA156" s="153"/>
      <c r="BB156" s="153"/>
      <c r="BC156" s="153"/>
      <c r="BD156" s="153"/>
      <c r="BE156" s="153"/>
      <c r="BF156" s="153"/>
      <c r="BG156" s="153"/>
      <c r="BH156" s="153"/>
      <c r="BI156" s="153"/>
      <c r="BJ156" s="153"/>
      <c r="BK156" s="153"/>
      <c r="BL156" s="153"/>
      <c r="BM156" s="153"/>
      <c r="BN156" s="153"/>
      <c r="BO156" s="153"/>
      <c r="BP156" s="153"/>
      <c r="BQ156" s="153"/>
      <c r="BR156" s="153"/>
      <c r="BS156" s="153"/>
      <c r="BT156" s="153"/>
      <c r="BU156" s="153"/>
      <c r="BV156" s="153"/>
      <c r="BW156" s="153"/>
      <c r="BX156" s="153"/>
      <c r="BY156" s="153"/>
      <c r="BZ156" s="153"/>
      <c r="CA156" s="153"/>
      <c r="CB156" s="153"/>
      <c r="CC156" s="153"/>
      <c r="CD156" s="153"/>
      <c r="CE156" s="153"/>
      <c r="CF156" s="153"/>
      <c r="CG156" s="153"/>
      <c r="CH156" s="153"/>
      <c r="CI156" s="153"/>
      <c r="CJ156" s="153"/>
      <c r="CK156" s="153"/>
      <c r="CL156" s="153"/>
      <c r="CM156" s="153"/>
      <c r="CN156" s="153"/>
      <c r="CO156" s="153"/>
      <c r="CP156" s="153"/>
      <c r="CQ156" s="153"/>
      <c r="CR156" s="153"/>
      <c r="CS156" s="153"/>
      <c r="CT156" s="153"/>
      <c r="CU156" s="153"/>
      <c r="CV156" s="153"/>
      <c r="CW156" s="153"/>
      <c r="CX156" s="153"/>
      <c r="CY156" s="153"/>
      <c r="CZ156" s="153"/>
      <c r="DA156" s="153"/>
      <c r="DB156" s="153"/>
      <c r="DC156" s="153"/>
      <c r="DD156" s="153"/>
      <c r="DE156" s="153"/>
      <c r="DF156" s="153"/>
      <c r="DG156" s="153"/>
      <c r="DH156" s="153"/>
      <c r="DI156" s="153"/>
      <c r="DJ156" s="153"/>
      <c r="DK156" s="153"/>
      <c r="DL156" s="153"/>
      <c r="DM156" s="153"/>
      <c r="DN156" s="153"/>
      <c r="DO156" s="153"/>
      <c r="DP156" s="153"/>
      <c r="DQ156" s="153"/>
      <c r="DR156" s="153"/>
      <c r="DS156" s="153"/>
      <c r="DT156" s="153"/>
      <c r="DU156" s="153"/>
      <c r="DV156" s="153"/>
      <c r="DW156" s="153"/>
      <c r="DX156" s="153"/>
      <c r="DY156" s="153"/>
      <c r="DZ156" s="153"/>
      <c r="EA156" s="153"/>
      <c r="EB156" s="153"/>
      <c r="EC156" s="153"/>
      <c r="ED156" s="153"/>
      <c r="EE156" s="153"/>
      <c r="EF156" s="153"/>
      <c r="EG156" s="153"/>
      <c r="EH156" s="153"/>
      <c r="EI156" s="153"/>
      <c r="EJ156" s="153"/>
      <c r="EK156" s="153"/>
      <c r="EL156" s="153"/>
      <c r="EM156" s="153"/>
      <c r="EN156" s="153"/>
      <c r="EO156" s="153"/>
      <c r="EP156" s="153"/>
      <c r="EQ156" s="153"/>
      <c r="ER156" s="153"/>
      <c r="ES156" s="153"/>
      <c r="ET156" s="153"/>
      <c r="EU156" s="153"/>
      <c r="EV156" s="153"/>
      <c r="EW156" s="153"/>
      <c r="EX156" s="153"/>
      <c r="EY156" s="153"/>
      <c r="EZ156" s="153"/>
      <c r="FA156" s="153"/>
      <c r="FB156" s="153"/>
      <c r="FC156" s="153"/>
      <c r="FD156" s="153"/>
      <c r="FE156" s="153"/>
      <c r="FF156" s="153"/>
      <c r="FG156" s="153"/>
      <c r="FH156" s="153"/>
      <c r="FI156" s="153"/>
      <c r="FJ156" s="153"/>
      <c r="FK156" s="153"/>
      <c r="FL156" s="153"/>
      <c r="FM156" s="153"/>
      <c r="FN156" s="153"/>
      <c r="FO156" s="153"/>
      <c r="FP156" s="153"/>
      <c r="FQ156" s="153"/>
      <c r="FR156" s="153"/>
      <c r="FS156" s="153"/>
      <c r="FT156" s="153"/>
      <c r="FU156" s="153"/>
      <c r="FV156" s="153"/>
      <c r="FW156" s="153"/>
      <c r="FX156" s="153"/>
      <c r="FY156" s="153"/>
      <c r="FZ156" s="153"/>
      <c r="GA156" s="153"/>
      <c r="GB156" s="153"/>
      <c r="GC156" s="153"/>
      <c r="GD156" s="153"/>
      <c r="GE156" s="153"/>
      <c r="GF156" s="153"/>
      <c r="GG156" s="153"/>
      <c r="GH156" s="153"/>
      <c r="GI156" s="153"/>
      <c r="GJ156" s="153"/>
      <c r="GK156" s="153"/>
      <c r="GL156" s="153"/>
      <c r="GM156" s="153"/>
      <c r="GN156" s="153"/>
      <c r="GO156" s="153"/>
      <c r="GP156" s="153"/>
      <c r="GQ156" s="153"/>
      <c r="GR156" s="153"/>
      <c r="GS156" s="153"/>
      <c r="GT156" s="153"/>
      <c r="GU156" s="153"/>
      <c r="GV156" s="153"/>
      <c r="GW156" s="153"/>
      <c r="GX156" s="153"/>
      <c r="GY156" s="153"/>
      <c r="GZ156" s="153"/>
      <c r="HA156" s="153"/>
      <c r="HB156" s="153"/>
      <c r="HC156" s="153"/>
      <c r="HD156" s="153"/>
      <c r="HE156" s="153"/>
      <c r="HF156" s="153"/>
      <c r="HG156" s="153"/>
      <c r="HH156" s="153"/>
      <c r="HI156" s="153"/>
      <c r="HJ156" s="153"/>
      <c r="HK156" s="153"/>
      <c r="HL156" s="153"/>
      <c r="HM156" s="153"/>
      <c r="HN156" s="153"/>
      <c r="HO156" s="153"/>
      <c r="HP156" s="153"/>
      <c r="HQ156" s="153"/>
      <c r="HR156" s="153"/>
      <c r="HS156" s="153"/>
      <c r="HT156" s="153"/>
      <c r="HU156" s="153"/>
      <c r="HV156" s="153"/>
      <c r="HW156" s="153"/>
      <c r="HX156" s="153"/>
      <c r="HY156" s="153"/>
      <c r="HZ156" s="153"/>
      <c r="IA156" s="153"/>
      <c r="IB156" s="153"/>
      <c r="IC156" s="153"/>
      <c r="ID156" s="153"/>
      <c r="IE156" s="153"/>
      <c r="IF156" s="153"/>
      <c r="IG156" s="153"/>
      <c r="IH156" s="153"/>
      <c r="II156" s="153"/>
      <c r="IJ156" s="153"/>
      <c r="IK156" s="153"/>
      <c r="IL156" s="153"/>
      <c r="IM156" s="153"/>
      <c r="IN156" s="153"/>
      <c r="IO156" s="153"/>
      <c r="IP156" s="153"/>
      <c r="IQ156" s="153"/>
      <c r="IR156" s="153"/>
      <c r="IS156" s="153"/>
      <c r="IT156" s="153"/>
      <c r="IU156" s="153"/>
      <c r="IV156" s="153"/>
    </row>
    <row r="157" spans="1:256" s="154" customFormat="1" ht="25.5" customHeight="1" x14ac:dyDescent="0.35">
      <c r="A157" s="9"/>
      <c r="B157" s="9"/>
      <c r="C157" s="7" t="s">
        <v>342</v>
      </c>
      <c r="D157" s="7" t="s">
        <v>9</v>
      </c>
      <c r="E157" s="10">
        <v>7000</v>
      </c>
      <c r="F157" s="11" t="s">
        <v>7</v>
      </c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/>
      <c r="AF157" s="153"/>
      <c r="AG157" s="153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3"/>
      <c r="AY157" s="153"/>
      <c r="AZ157" s="153"/>
      <c r="BA157" s="153"/>
      <c r="BB157" s="153"/>
      <c r="BC157" s="153"/>
      <c r="BD157" s="153"/>
      <c r="BE157" s="153"/>
      <c r="BF157" s="153"/>
      <c r="BG157" s="153"/>
      <c r="BH157" s="153"/>
      <c r="BI157" s="153"/>
      <c r="BJ157" s="153"/>
      <c r="BK157" s="153"/>
      <c r="BL157" s="153"/>
      <c r="BM157" s="153"/>
      <c r="BN157" s="153"/>
      <c r="BO157" s="153"/>
      <c r="BP157" s="153"/>
      <c r="BQ157" s="153"/>
      <c r="BR157" s="153"/>
      <c r="BS157" s="153"/>
      <c r="BT157" s="153"/>
      <c r="BU157" s="153"/>
      <c r="BV157" s="153"/>
      <c r="BW157" s="153"/>
      <c r="BX157" s="153"/>
      <c r="BY157" s="153"/>
      <c r="BZ157" s="153"/>
      <c r="CA157" s="153"/>
      <c r="CB157" s="153"/>
      <c r="CC157" s="153"/>
      <c r="CD157" s="153"/>
      <c r="CE157" s="153"/>
      <c r="CF157" s="153"/>
      <c r="CG157" s="153"/>
      <c r="CH157" s="153"/>
      <c r="CI157" s="153"/>
      <c r="CJ157" s="153"/>
      <c r="CK157" s="153"/>
      <c r="CL157" s="153"/>
      <c r="CM157" s="153"/>
      <c r="CN157" s="153"/>
      <c r="CO157" s="153"/>
      <c r="CP157" s="153"/>
      <c r="CQ157" s="153"/>
      <c r="CR157" s="153"/>
      <c r="CS157" s="153"/>
      <c r="CT157" s="153"/>
      <c r="CU157" s="153"/>
      <c r="CV157" s="153"/>
      <c r="CW157" s="153"/>
      <c r="CX157" s="153"/>
      <c r="CY157" s="153"/>
      <c r="CZ157" s="153"/>
      <c r="DA157" s="153"/>
      <c r="DB157" s="153"/>
      <c r="DC157" s="153"/>
      <c r="DD157" s="153"/>
      <c r="DE157" s="153"/>
      <c r="DF157" s="153"/>
      <c r="DG157" s="153"/>
      <c r="DH157" s="153"/>
      <c r="DI157" s="153"/>
      <c r="DJ157" s="153"/>
      <c r="DK157" s="153"/>
      <c r="DL157" s="153"/>
      <c r="DM157" s="153"/>
      <c r="DN157" s="153"/>
      <c r="DO157" s="153"/>
      <c r="DP157" s="153"/>
      <c r="DQ157" s="153"/>
      <c r="DR157" s="153"/>
      <c r="DS157" s="153"/>
      <c r="DT157" s="153"/>
      <c r="DU157" s="153"/>
      <c r="DV157" s="153"/>
      <c r="DW157" s="153"/>
      <c r="DX157" s="153"/>
      <c r="DY157" s="153"/>
      <c r="DZ157" s="153"/>
      <c r="EA157" s="153"/>
      <c r="EB157" s="153"/>
      <c r="EC157" s="153"/>
      <c r="ED157" s="153"/>
      <c r="EE157" s="153"/>
      <c r="EF157" s="153"/>
      <c r="EG157" s="153"/>
      <c r="EH157" s="153"/>
      <c r="EI157" s="153"/>
      <c r="EJ157" s="153"/>
      <c r="EK157" s="153"/>
      <c r="EL157" s="153"/>
      <c r="EM157" s="153"/>
      <c r="EN157" s="153"/>
      <c r="EO157" s="153"/>
      <c r="EP157" s="153"/>
      <c r="EQ157" s="153"/>
      <c r="ER157" s="153"/>
      <c r="ES157" s="153"/>
      <c r="ET157" s="153"/>
      <c r="EU157" s="153"/>
      <c r="EV157" s="153"/>
      <c r="EW157" s="153"/>
      <c r="EX157" s="153"/>
      <c r="EY157" s="153"/>
      <c r="EZ157" s="153"/>
      <c r="FA157" s="153"/>
      <c r="FB157" s="153"/>
      <c r="FC157" s="153"/>
      <c r="FD157" s="153"/>
      <c r="FE157" s="153"/>
      <c r="FF157" s="153"/>
      <c r="FG157" s="153"/>
      <c r="FH157" s="153"/>
      <c r="FI157" s="153"/>
      <c r="FJ157" s="153"/>
      <c r="FK157" s="153"/>
      <c r="FL157" s="153"/>
      <c r="FM157" s="153"/>
      <c r="FN157" s="153"/>
      <c r="FO157" s="153"/>
      <c r="FP157" s="153"/>
      <c r="FQ157" s="153"/>
      <c r="FR157" s="153"/>
      <c r="FS157" s="153"/>
      <c r="FT157" s="153"/>
      <c r="FU157" s="153"/>
      <c r="FV157" s="153"/>
      <c r="FW157" s="153"/>
      <c r="FX157" s="153"/>
      <c r="FY157" s="153"/>
      <c r="FZ157" s="153"/>
      <c r="GA157" s="153"/>
      <c r="GB157" s="153"/>
      <c r="GC157" s="153"/>
      <c r="GD157" s="153"/>
      <c r="GE157" s="153"/>
      <c r="GF157" s="153"/>
      <c r="GG157" s="153"/>
      <c r="GH157" s="153"/>
      <c r="GI157" s="153"/>
      <c r="GJ157" s="153"/>
      <c r="GK157" s="153"/>
      <c r="GL157" s="153"/>
      <c r="GM157" s="153"/>
      <c r="GN157" s="153"/>
      <c r="GO157" s="153"/>
      <c r="GP157" s="153"/>
      <c r="GQ157" s="153"/>
      <c r="GR157" s="153"/>
      <c r="GS157" s="153"/>
      <c r="GT157" s="153"/>
      <c r="GU157" s="153"/>
      <c r="GV157" s="153"/>
      <c r="GW157" s="153"/>
      <c r="GX157" s="153"/>
      <c r="GY157" s="153"/>
      <c r="GZ157" s="153"/>
      <c r="HA157" s="153"/>
      <c r="HB157" s="153"/>
      <c r="HC157" s="153"/>
      <c r="HD157" s="153"/>
      <c r="HE157" s="153"/>
      <c r="HF157" s="153"/>
      <c r="HG157" s="153"/>
      <c r="HH157" s="153"/>
      <c r="HI157" s="153"/>
      <c r="HJ157" s="153"/>
      <c r="HK157" s="153"/>
      <c r="HL157" s="153"/>
      <c r="HM157" s="153"/>
      <c r="HN157" s="153"/>
      <c r="HO157" s="153"/>
      <c r="HP157" s="153"/>
      <c r="HQ157" s="153"/>
      <c r="HR157" s="153"/>
      <c r="HS157" s="153"/>
      <c r="HT157" s="153"/>
      <c r="HU157" s="153"/>
      <c r="HV157" s="153"/>
      <c r="HW157" s="153"/>
      <c r="HX157" s="153"/>
      <c r="HY157" s="153"/>
      <c r="HZ157" s="153"/>
      <c r="IA157" s="153"/>
      <c r="IB157" s="153"/>
      <c r="IC157" s="153"/>
      <c r="ID157" s="153"/>
      <c r="IE157" s="153"/>
      <c r="IF157" s="153"/>
      <c r="IG157" s="153"/>
      <c r="IH157" s="153"/>
      <c r="II157" s="153"/>
      <c r="IJ157" s="153"/>
      <c r="IK157" s="153"/>
      <c r="IL157" s="153"/>
      <c r="IM157" s="153"/>
      <c r="IN157" s="153"/>
      <c r="IO157" s="153"/>
      <c r="IP157" s="153"/>
      <c r="IQ157" s="153"/>
      <c r="IR157" s="153"/>
      <c r="IS157" s="153"/>
      <c r="IT157" s="153"/>
      <c r="IU157" s="153"/>
      <c r="IV157" s="153"/>
    </row>
    <row r="158" spans="1:256" s="34" customFormat="1" ht="49.5" customHeight="1" x14ac:dyDescent="0.35">
      <c r="A158" s="411" t="s">
        <v>343</v>
      </c>
      <c r="B158" s="412"/>
      <c r="C158" s="412"/>
      <c r="D158" s="412"/>
      <c r="E158" s="412"/>
      <c r="F158" s="41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  <c r="IJ158" s="33"/>
      <c r="IK158" s="33"/>
      <c r="IL158" s="33"/>
      <c r="IM158" s="33"/>
      <c r="IN158" s="33"/>
      <c r="IO158" s="33"/>
      <c r="IP158" s="33"/>
      <c r="IQ158" s="33"/>
      <c r="IR158" s="33"/>
      <c r="IS158" s="33"/>
      <c r="IT158" s="33"/>
      <c r="IU158" s="33"/>
      <c r="IV158" s="33"/>
    </row>
    <row r="159" spans="1:256" s="34" customFormat="1" ht="25.5" customHeight="1" x14ac:dyDescent="0.35">
      <c r="A159" s="31"/>
      <c r="B159" s="31"/>
      <c r="C159" s="411" t="s">
        <v>141</v>
      </c>
      <c r="D159" s="412"/>
      <c r="E159" s="412"/>
      <c r="F159" s="41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  <c r="IJ159" s="33"/>
      <c r="IK159" s="33"/>
      <c r="IL159" s="33"/>
      <c r="IM159" s="33"/>
      <c r="IN159" s="33"/>
      <c r="IO159" s="33"/>
      <c r="IP159" s="33"/>
      <c r="IQ159" s="33"/>
      <c r="IR159" s="33"/>
      <c r="IS159" s="33"/>
      <c r="IT159" s="33"/>
      <c r="IU159" s="33"/>
      <c r="IV159" s="33"/>
    </row>
    <row r="160" spans="1:256" s="34" customFormat="1" ht="25.5" customHeight="1" x14ac:dyDescent="0.35">
      <c r="A160" s="31"/>
      <c r="B160" s="31"/>
      <c r="C160" s="411" t="s">
        <v>142</v>
      </c>
      <c r="D160" s="412"/>
      <c r="E160" s="412"/>
      <c r="F160" s="41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  <c r="IJ160" s="33"/>
      <c r="IK160" s="33"/>
      <c r="IL160" s="33"/>
      <c r="IM160" s="33"/>
      <c r="IN160" s="33"/>
      <c r="IO160" s="33"/>
      <c r="IP160" s="33"/>
      <c r="IQ160" s="33"/>
      <c r="IR160" s="33"/>
      <c r="IS160" s="33"/>
      <c r="IT160" s="33"/>
      <c r="IU160" s="33"/>
      <c r="IV160" s="33"/>
    </row>
    <row r="161" spans="1:256" s="34" customFormat="1" ht="26.25" customHeight="1" x14ac:dyDescent="0.35">
      <c r="A161" s="31"/>
      <c r="B161" s="31"/>
      <c r="C161" s="32" t="s">
        <v>143</v>
      </c>
      <c r="D161" s="31"/>
      <c r="E161" s="31"/>
      <c r="F161" s="31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  <c r="IJ161" s="33"/>
      <c r="IK161" s="33"/>
      <c r="IL161" s="33"/>
      <c r="IM161" s="33"/>
      <c r="IN161" s="33"/>
      <c r="IO161" s="33"/>
      <c r="IP161" s="33"/>
      <c r="IQ161" s="33"/>
      <c r="IR161" s="33"/>
      <c r="IS161" s="33"/>
      <c r="IT161" s="33"/>
      <c r="IU161" s="33"/>
      <c r="IV161" s="33"/>
    </row>
    <row r="162" spans="1:256" s="34" customFormat="1" ht="48.75" customHeight="1" x14ac:dyDescent="0.35">
      <c r="A162" s="411" t="s">
        <v>144</v>
      </c>
      <c r="B162" s="412"/>
      <c r="C162" s="412"/>
      <c r="D162" s="412"/>
      <c r="E162" s="412"/>
      <c r="F162" s="41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  <c r="IJ162" s="33"/>
      <c r="IK162" s="33"/>
      <c r="IL162" s="33"/>
      <c r="IM162" s="33"/>
      <c r="IN162" s="33"/>
      <c r="IO162" s="33"/>
      <c r="IP162" s="33"/>
      <c r="IQ162" s="33"/>
      <c r="IR162" s="33"/>
      <c r="IS162" s="33"/>
      <c r="IT162" s="33"/>
      <c r="IU162" s="33"/>
      <c r="IV162" s="33"/>
    </row>
    <row r="163" spans="1:256" s="34" customFormat="1" ht="26.25" customHeight="1" x14ac:dyDescent="0.35">
      <c r="A163" s="413" t="s">
        <v>129</v>
      </c>
      <c r="B163" s="421"/>
      <c r="C163" s="421"/>
      <c r="D163" s="421"/>
      <c r="E163" s="421"/>
      <c r="F163" s="421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  <c r="GL163" s="33"/>
      <c r="GM163" s="33"/>
      <c r="GN163" s="33"/>
      <c r="GO163" s="33"/>
      <c r="GP163" s="33"/>
      <c r="GQ163" s="33"/>
      <c r="GR163" s="33"/>
      <c r="GS163" s="33"/>
      <c r="GT163" s="33"/>
      <c r="GU163" s="33"/>
      <c r="GV163" s="33"/>
      <c r="GW163" s="33"/>
      <c r="GX163" s="33"/>
      <c r="GY163" s="33"/>
      <c r="GZ163" s="33"/>
      <c r="HA163" s="33"/>
      <c r="HB163" s="33"/>
      <c r="HC163" s="33"/>
      <c r="HD163" s="33"/>
      <c r="HE163" s="33"/>
      <c r="HF163" s="33"/>
      <c r="HG163" s="33"/>
      <c r="HH163" s="33"/>
      <c r="HI163" s="33"/>
      <c r="HJ163" s="33"/>
      <c r="HK163" s="33"/>
      <c r="HL163" s="33"/>
      <c r="HM163" s="33"/>
      <c r="HN163" s="33"/>
      <c r="HO163" s="33"/>
      <c r="HP163" s="33"/>
      <c r="HQ163" s="33"/>
      <c r="HR163" s="33"/>
      <c r="HS163" s="33"/>
      <c r="HT163" s="33"/>
      <c r="HU163" s="33"/>
      <c r="HV163" s="33"/>
      <c r="HW163" s="33"/>
      <c r="HX163" s="33"/>
      <c r="HY163" s="33"/>
      <c r="HZ163" s="33"/>
      <c r="IA163" s="33"/>
      <c r="IB163" s="33"/>
      <c r="IC163" s="33"/>
      <c r="ID163" s="33"/>
      <c r="IE163" s="33"/>
      <c r="IF163" s="33"/>
      <c r="IG163" s="33"/>
      <c r="IH163" s="33"/>
      <c r="II163" s="33"/>
      <c r="IJ163" s="33"/>
      <c r="IK163" s="33"/>
      <c r="IL163" s="33"/>
      <c r="IM163" s="33"/>
      <c r="IN163" s="33"/>
      <c r="IO163" s="33"/>
      <c r="IP163" s="33"/>
      <c r="IQ163" s="33"/>
      <c r="IR163" s="33"/>
      <c r="IS163" s="33"/>
      <c r="IT163" s="33"/>
      <c r="IU163" s="33"/>
      <c r="IV163" s="33"/>
    </row>
    <row r="164" spans="1:256" s="34" customFormat="1" ht="23.45" customHeight="1" x14ac:dyDescent="0.35">
      <c r="A164" s="409" t="s">
        <v>145</v>
      </c>
      <c r="B164" s="410"/>
      <c r="C164" s="410"/>
      <c r="D164" s="410"/>
      <c r="E164" s="410"/>
      <c r="F164" s="410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  <c r="IJ164" s="33"/>
      <c r="IK164" s="33"/>
      <c r="IL164" s="33"/>
      <c r="IM164" s="33"/>
      <c r="IN164" s="33"/>
      <c r="IO164" s="33"/>
      <c r="IP164" s="33"/>
      <c r="IQ164" s="33"/>
      <c r="IR164" s="33"/>
      <c r="IS164" s="33"/>
      <c r="IT164" s="33"/>
      <c r="IU164" s="33"/>
      <c r="IV164" s="33"/>
    </row>
    <row r="165" spans="1:256" s="34" customFormat="1" ht="26.45" customHeight="1" x14ac:dyDescent="0.35">
      <c r="A165" s="9"/>
      <c r="B165" s="7" t="s">
        <v>111</v>
      </c>
      <c r="C165" s="9"/>
      <c r="D165" s="7" t="s">
        <v>6</v>
      </c>
      <c r="E165" s="10">
        <f>SUM(E166)</f>
        <v>17000000</v>
      </c>
      <c r="F165" s="11" t="s">
        <v>7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  <c r="IJ165" s="33"/>
      <c r="IK165" s="33"/>
      <c r="IL165" s="33"/>
      <c r="IM165" s="33"/>
      <c r="IN165" s="33"/>
      <c r="IO165" s="33"/>
      <c r="IP165" s="33"/>
      <c r="IQ165" s="33"/>
      <c r="IR165" s="33"/>
      <c r="IS165" s="33"/>
      <c r="IT165" s="33"/>
      <c r="IU165" s="33"/>
      <c r="IV165" s="33"/>
    </row>
    <row r="166" spans="1:256" s="34" customFormat="1" ht="26.25" customHeight="1" x14ac:dyDescent="0.35">
      <c r="A166" s="9"/>
      <c r="B166" s="9"/>
      <c r="C166" s="7" t="s">
        <v>146</v>
      </c>
      <c r="D166" s="7" t="s">
        <v>6</v>
      </c>
      <c r="E166" s="10">
        <f>SUM(E168+E170+E172)</f>
        <v>17000000</v>
      </c>
      <c r="F166" s="11" t="s">
        <v>7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  <c r="IT166" s="33"/>
      <c r="IU166" s="33"/>
      <c r="IV166" s="33"/>
    </row>
    <row r="167" spans="1:256" s="34" customFormat="1" ht="23.45" customHeight="1" x14ac:dyDescent="0.35">
      <c r="A167" s="7" t="s">
        <v>147</v>
      </c>
      <c r="B167" s="9"/>
      <c r="C167" s="9"/>
      <c r="D167" s="9"/>
      <c r="E167" s="10"/>
      <c r="F167" s="14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3"/>
      <c r="DM167" s="33"/>
      <c r="DN167" s="33"/>
      <c r="DO167" s="33"/>
      <c r="DP167" s="33"/>
      <c r="DQ167" s="33"/>
      <c r="DR167" s="33"/>
      <c r="DS167" s="33"/>
      <c r="DT167" s="33"/>
      <c r="DU167" s="33"/>
      <c r="DV167" s="33"/>
      <c r="DW167" s="33"/>
      <c r="DX167" s="33"/>
      <c r="DY167" s="33"/>
      <c r="DZ167" s="33"/>
      <c r="EA167" s="33"/>
      <c r="EB167" s="33"/>
      <c r="EC167" s="33"/>
      <c r="ED167" s="33"/>
      <c r="EE167" s="33"/>
      <c r="EF167" s="33"/>
      <c r="EG167" s="33"/>
      <c r="EH167" s="33"/>
      <c r="EI167" s="33"/>
      <c r="EJ167" s="33"/>
      <c r="EK167" s="33"/>
      <c r="EL167" s="33"/>
      <c r="EM167" s="33"/>
      <c r="EN167" s="33"/>
      <c r="EO167" s="33"/>
      <c r="EP167" s="33"/>
      <c r="EQ167" s="33"/>
      <c r="ER167" s="33"/>
      <c r="ES167" s="33"/>
      <c r="ET167" s="33"/>
      <c r="EU167" s="33"/>
      <c r="EV167" s="33"/>
      <c r="EW167" s="33"/>
      <c r="EX167" s="33"/>
      <c r="EY167" s="33"/>
      <c r="EZ167" s="33"/>
      <c r="FA167" s="33"/>
      <c r="FB167" s="33"/>
      <c r="FC167" s="33"/>
      <c r="FD167" s="33"/>
      <c r="FE167" s="33"/>
      <c r="FF167" s="33"/>
      <c r="FG167" s="33"/>
      <c r="FH167" s="33"/>
      <c r="FI167" s="33"/>
      <c r="FJ167" s="33"/>
      <c r="FK167" s="33"/>
      <c r="FL167" s="33"/>
      <c r="FM167" s="33"/>
      <c r="FN167" s="33"/>
      <c r="FO167" s="33"/>
      <c r="FP167" s="33"/>
      <c r="FQ167" s="33"/>
      <c r="FR167" s="33"/>
      <c r="FS167" s="33"/>
      <c r="FT167" s="33"/>
      <c r="FU167" s="33"/>
      <c r="FV167" s="33"/>
      <c r="FW167" s="33"/>
      <c r="FX167" s="33"/>
      <c r="FY167" s="33"/>
      <c r="FZ167" s="33"/>
      <c r="GA167" s="33"/>
      <c r="GB167" s="33"/>
      <c r="GC167" s="33"/>
      <c r="GD167" s="33"/>
      <c r="GE167" s="33"/>
      <c r="GF167" s="33"/>
      <c r="GG167" s="33"/>
      <c r="GH167" s="33"/>
      <c r="GI167" s="33"/>
      <c r="GJ167" s="33"/>
      <c r="GK167" s="33"/>
      <c r="GL167" s="33"/>
      <c r="GM167" s="33"/>
      <c r="GN167" s="33"/>
      <c r="GO167" s="33"/>
      <c r="GP167" s="33"/>
      <c r="GQ167" s="33"/>
      <c r="GR167" s="33"/>
      <c r="GS167" s="33"/>
      <c r="GT167" s="33"/>
      <c r="GU167" s="33"/>
      <c r="GV167" s="33"/>
      <c r="GW167" s="33"/>
      <c r="GX167" s="33"/>
      <c r="GY167" s="33"/>
      <c r="GZ167" s="33"/>
      <c r="HA167" s="33"/>
      <c r="HB167" s="33"/>
      <c r="HC167" s="33"/>
      <c r="HD167" s="33"/>
      <c r="HE167" s="33"/>
      <c r="HF167" s="33"/>
      <c r="HG167" s="33"/>
      <c r="HH167" s="33"/>
      <c r="HI167" s="33"/>
      <c r="HJ167" s="33"/>
      <c r="HK167" s="33"/>
      <c r="HL167" s="33"/>
      <c r="HM167" s="33"/>
      <c r="HN167" s="33"/>
      <c r="HO167" s="33"/>
      <c r="HP167" s="33"/>
      <c r="HQ167" s="33"/>
      <c r="HR167" s="33"/>
      <c r="HS167" s="33"/>
      <c r="HT167" s="33"/>
      <c r="HU167" s="33"/>
      <c r="HV167" s="33"/>
      <c r="HW167" s="33"/>
      <c r="HX167" s="33"/>
      <c r="HY167" s="33"/>
      <c r="HZ167" s="33"/>
      <c r="IA167" s="33"/>
      <c r="IB167" s="33"/>
      <c r="IC167" s="33"/>
      <c r="ID167" s="33"/>
      <c r="IE167" s="33"/>
      <c r="IF167" s="33"/>
      <c r="IG167" s="33"/>
      <c r="IH167" s="33"/>
      <c r="II167" s="33"/>
      <c r="IJ167" s="33"/>
      <c r="IK167" s="33"/>
      <c r="IL167" s="33"/>
      <c r="IM167" s="33"/>
      <c r="IN167" s="33"/>
      <c r="IO167" s="33"/>
      <c r="IP167" s="33"/>
      <c r="IQ167" s="33"/>
      <c r="IR167" s="33"/>
      <c r="IS167" s="33"/>
      <c r="IT167" s="33"/>
      <c r="IU167" s="33"/>
      <c r="IV167" s="33"/>
    </row>
    <row r="168" spans="1:256" s="154" customFormat="1" ht="25.5" customHeight="1" x14ac:dyDescent="0.35">
      <c r="A168" s="9"/>
      <c r="B168" s="9"/>
      <c r="C168" s="7" t="s">
        <v>148</v>
      </c>
      <c r="D168" s="7" t="s">
        <v>9</v>
      </c>
      <c r="E168" s="10">
        <v>3400000</v>
      </c>
      <c r="F168" s="11" t="s">
        <v>7</v>
      </c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3"/>
      <c r="AG168" s="153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  <c r="AV168" s="153"/>
      <c r="AW168" s="153"/>
      <c r="AX168" s="153"/>
      <c r="AY168" s="153"/>
      <c r="AZ168" s="153"/>
      <c r="BA168" s="153"/>
      <c r="BB168" s="153"/>
      <c r="BC168" s="153"/>
      <c r="BD168" s="153"/>
      <c r="BE168" s="153"/>
      <c r="BF168" s="153"/>
      <c r="BG168" s="153"/>
      <c r="BH168" s="153"/>
      <c r="BI168" s="153"/>
      <c r="BJ168" s="153"/>
      <c r="BK168" s="153"/>
      <c r="BL168" s="153"/>
      <c r="BM168" s="153"/>
      <c r="BN168" s="153"/>
      <c r="BO168" s="153"/>
      <c r="BP168" s="153"/>
      <c r="BQ168" s="153"/>
      <c r="BR168" s="153"/>
      <c r="BS168" s="153"/>
      <c r="BT168" s="153"/>
      <c r="BU168" s="153"/>
      <c r="BV168" s="153"/>
      <c r="BW168" s="153"/>
      <c r="BX168" s="153"/>
      <c r="BY168" s="153"/>
      <c r="BZ168" s="153"/>
      <c r="CA168" s="153"/>
      <c r="CB168" s="153"/>
      <c r="CC168" s="153"/>
      <c r="CD168" s="153"/>
      <c r="CE168" s="153"/>
      <c r="CF168" s="153"/>
      <c r="CG168" s="153"/>
      <c r="CH168" s="153"/>
      <c r="CI168" s="153"/>
      <c r="CJ168" s="153"/>
      <c r="CK168" s="153"/>
      <c r="CL168" s="153"/>
      <c r="CM168" s="153"/>
      <c r="CN168" s="153"/>
      <c r="CO168" s="153"/>
      <c r="CP168" s="153"/>
      <c r="CQ168" s="153"/>
      <c r="CR168" s="153"/>
      <c r="CS168" s="153"/>
      <c r="CT168" s="153"/>
      <c r="CU168" s="153"/>
      <c r="CV168" s="153"/>
      <c r="CW168" s="153"/>
      <c r="CX168" s="153"/>
      <c r="CY168" s="153"/>
      <c r="CZ168" s="153"/>
      <c r="DA168" s="153"/>
      <c r="DB168" s="153"/>
      <c r="DC168" s="153"/>
      <c r="DD168" s="153"/>
      <c r="DE168" s="153"/>
      <c r="DF168" s="153"/>
      <c r="DG168" s="153"/>
      <c r="DH168" s="153"/>
      <c r="DI168" s="153"/>
      <c r="DJ168" s="153"/>
      <c r="DK168" s="153"/>
      <c r="DL168" s="153"/>
      <c r="DM168" s="153"/>
      <c r="DN168" s="153"/>
      <c r="DO168" s="153"/>
      <c r="DP168" s="153"/>
      <c r="DQ168" s="153"/>
      <c r="DR168" s="153"/>
      <c r="DS168" s="153"/>
      <c r="DT168" s="153"/>
      <c r="DU168" s="153"/>
      <c r="DV168" s="153"/>
      <c r="DW168" s="153"/>
      <c r="DX168" s="153"/>
      <c r="DY168" s="153"/>
      <c r="DZ168" s="153"/>
      <c r="EA168" s="153"/>
      <c r="EB168" s="153"/>
      <c r="EC168" s="153"/>
      <c r="ED168" s="153"/>
      <c r="EE168" s="153"/>
      <c r="EF168" s="153"/>
      <c r="EG168" s="153"/>
      <c r="EH168" s="153"/>
      <c r="EI168" s="153"/>
      <c r="EJ168" s="153"/>
      <c r="EK168" s="153"/>
      <c r="EL168" s="153"/>
      <c r="EM168" s="153"/>
      <c r="EN168" s="153"/>
      <c r="EO168" s="153"/>
      <c r="EP168" s="153"/>
      <c r="EQ168" s="153"/>
      <c r="ER168" s="153"/>
      <c r="ES168" s="153"/>
      <c r="ET168" s="153"/>
      <c r="EU168" s="153"/>
      <c r="EV168" s="153"/>
      <c r="EW168" s="153"/>
      <c r="EX168" s="153"/>
      <c r="EY168" s="153"/>
      <c r="EZ168" s="153"/>
      <c r="FA168" s="153"/>
      <c r="FB168" s="153"/>
      <c r="FC168" s="153"/>
      <c r="FD168" s="153"/>
      <c r="FE168" s="153"/>
      <c r="FF168" s="153"/>
      <c r="FG168" s="153"/>
      <c r="FH168" s="153"/>
      <c r="FI168" s="153"/>
      <c r="FJ168" s="153"/>
      <c r="FK168" s="153"/>
      <c r="FL168" s="153"/>
      <c r="FM168" s="153"/>
      <c r="FN168" s="153"/>
      <c r="FO168" s="153"/>
      <c r="FP168" s="153"/>
      <c r="FQ168" s="153"/>
      <c r="FR168" s="153"/>
      <c r="FS168" s="153"/>
      <c r="FT168" s="153"/>
      <c r="FU168" s="153"/>
      <c r="FV168" s="153"/>
      <c r="FW168" s="153"/>
      <c r="FX168" s="153"/>
      <c r="FY168" s="153"/>
      <c r="FZ168" s="153"/>
      <c r="GA168" s="153"/>
      <c r="GB168" s="153"/>
      <c r="GC168" s="153"/>
      <c r="GD168" s="153"/>
      <c r="GE168" s="153"/>
      <c r="GF168" s="153"/>
      <c r="GG168" s="153"/>
      <c r="GH168" s="153"/>
      <c r="GI168" s="153"/>
      <c r="GJ168" s="153"/>
      <c r="GK168" s="153"/>
      <c r="GL168" s="153"/>
      <c r="GM168" s="153"/>
      <c r="GN168" s="153"/>
      <c r="GO168" s="153"/>
      <c r="GP168" s="153"/>
      <c r="GQ168" s="153"/>
      <c r="GR168" s="153"/>
      <c r="GS168" s="153"/>
      <c r="GT168" s="153"/>
      <c r="GU168" s="153"/>
      <c r="GV168" s="153"/>
      <c r="GW168" s="153"/>
      <c r="GX168" s="153"/>
      <c r="GY168" s="153"/>
      <c r="GZ168" s="153"/>
      <c r="HA168" s="153"/>
      <c r="HB168" s="153"/>
      <c r="HC168" s="153"/>
      <c r="HD168" s="153"/>
      <c r="HE168" s="153"/>
      <c r="HF168" s="153"/>
      <c r="HG168" s="153"/>
      <c r="HH168" s="153"/>
      <c r="HI168" s="153"/>
      <c r="HJ168" s="153"/>
      <c r="HK168" s="153"/>
      <c r="HL168" s="153"/>
      <c r="HM168" s="153"/>
      <c r="HN168" s="153"/>
      <c r="HO168" s="153"/>
      <c r="HP168" s="153"/>
      <c r="HQ168" s="153"/>
      <c r="HR168" s="153"/>
      <c r="HS168" s="153"/>
      <c r="HT168" s="153"/>
      <c r="HU168" s="153"/>
      <c r="HV168" s="153"/>
      <c r="HW168" s="153"/>
      <c r="HX168" s="153"/>
      <c r="HY168" s="153"/>
      <c r="HZ168" s="153"/>
      <c r="IA168" s="153"/>
      <c r="IB168" s="153"/>
      <c r="IC168" s="153"/>
      <c r="ID168" s="153"/>
      <c r="IE168" s="153"/>
      <c r="IF168" s="153"/>
      <c r="IG168" s="153"/>
      <c r="IH168" s="153"/>
      <c r="II168" s="153"/>
      <c r="IJ168" s="153"/>
      <c r="IK168" s="153"/>
      <c r="IL168" s="153"/>
      <c r="IM168" s="153"/>
      <c r="IN168" s="153"/>
      <c r="IO168" s="153"/>
      <c r="IP168" s="153"/>
      <c r="IQ168" s="153"/>
      <c r="IR168" s="153"/>
      <c r="IS168" s="153"/>
      <c r="IT168" s="153"/>
      <c r="IU168" s="153"/>
      <c r="IV168" s="153"/>
    </row>
    <row r="169" spans="1:256" s="34" customFormat="1" ht="120" customHeight="1" x14ac:dyDescent="0.35">
      <c r="A169" s="415" t="s">
        <v>326</v>
      </c>
      <c r="B169" s="416"/>
      <c r="C169" s="416"/>
      <c r="D169" s="416"/>
      <c r="E169" s="416"/>
      <c r="F169" s="416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  <c r="GL169" s="33"/>
      <c r="GM169" s="33"/>
      <c r="GN169" s="33"/>
      <c r="GO169" s="33"/>
      <c r="GP169" s="33"/>
      <c r="GQ169" s="33"/>
      <c r="GR169" s="33"/>
      <c r="GS169" s="33"/>
      <c r="GT169" s="33"/>
      <c r="GU169" s="33"/>
      <c r="GV169" s="33"/>
      <c r="GW169" s="33"/>
      <c r="GX169" s="33"/>
      <c r="GY169" s="33"/>
      <c r="GZ169" s="33"/>
      <c r="HA169" s="33"/>
      <c r="HB169" s="33"/>
      <c r="HC169" s="33"/>
      <c r="HD169" s="33"/>
      <c r="HE169" s="33"/>
      <c r="HF169" s="33"/>
      <c r="HG169" s="33"/>
      <c r="HH169" s="33"/>
      <c r="HI169" s="33"/>
      <c r="HJ169" s="33"/>
      <c r="HK169" s="33"/>
      <c r="HL169" s="33"/>
      <c r="HM169" s="33"/>
      <c r="HN169" s="33"/>
      <c r="HO169" s="33"/>
      <c r="HP169" s="33"/>
      <c r="HQ169" s="33"/>
      <c r="HR169" s="33"/>
      <c r="HS169" s="33"/>
      <c r="HT169" s="33"/>
      <c r="HU169" s="33"/>
      <c r="HV169" s="33"/>
      <c r="HW169" s="33"/>
      <c r="HX169" s="33"/>
      <c r="HY169" s="33"/>
      <c r="HZ169" s="33"/>
      <c r="IA169" s="33"/>
      <c r="IB169" s="33"/>
      <c r="IC169" s="33"/>
      <c r="ID169" s="33"/>
      <c r="IE169" s="33"/>
      <c r="IF169" s="33"/>
      <c r="IG169" s="33"/>
      <c r="IH169" s="33"/>
      <c r="II169" s="33"/>
      <c r="IJ169" s="33"/>
      <c r="IK169" s="33"/>
      <c r="IL169" s="33"/>
      <c r="IM169" s="33"/>
      <c r="IN169" s="33"/>
      <c r="IO169" s="33"/>
      <c r="IP169" s="33"/>
      <c r="IQ169" s="33"/>
      <c r="IR169" s="33"/>
      <c r="IS169" s="33"/>
      <c r="IT169" s="33"/>
      <c r="IU169" s="33"/>
      <c r="IV169" s="33"/>
    </row>
    <row r="170" spans="1:256" s="154" customFormat="1" ht="26.25" customHeight="1" x14ac:dyDescent="0.35">
      <c r="A170" s="9"/>
      <c r="B170" s="9"/>
      <c r="C170" s="7" t="s">
        <v>149</v>
      </c>
      <c r="D170" s="7" t="s">
        <v>9</v>
      </c>
      <c r="E170" s="10">
        <v>5100000</v>
      </c>
      <c r="F170" s="11" t="s">
        <v>7</v>
      </c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53"/>
      <c r="AB170" s="153"/>
      <c r="AC170" s="153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3"/>
      <c r="BJ170" s="153"/>
      <c r="BK170" s="153"/>
      <c r="BL170" s="153"/>
      <c r="BM170" s="153"/>
      <c r="BN170" s="153"/>
      <c r="BO170" s="153"/>
      <c r="BP170" s="153"/>
      <c r="BQ170" s="153"/>
      <c r="BR170" s="153"/>
      <c r="BS170" s="153"/>
      <c r="BT170" s="153"/>
      <c r="BU170" s="153"/>
      <c r="BV170" s="153"/>
      <c r="BW170" s="153"/>
      <c r="BX170" s="153"/>
      <c r="BY170" s="153"/>
      <c r="BZ170" s="153"/>
      <c r="CA170" s="153"/>
      <c r="CB170" s="153"/>
      <c r="CC170" s="153"/>
      <c r="CD170" s="153"/>
      <c r="CE170" s="153"/>
      <c r="CF170" s="153"/>
      <c r="CG170" s="153"/>
      <c r="CH170" s="153"/>
      <c r="CI170" s="153"/>
      <c r="CJ170" s="153"/>
      <c r="CK170" s="153"/>
      <c r="CL170" s="153"/>
      <c r="CM170" s="153"/>
      <c r="CN170" s="153"/>
      <c r="CO170" s="153"/>
      <c r="CP170" s="153"/>
      <c r="CQ170" s="153"/>
      <c r="CR170" s="153"/>
      <c r="CS170" s="153"/>
      <c r="CT170" s="153"/>
      <c r="CU170" s="153"/>
      <c r="CV170" s="153"/>
      <c r="CW170" s="153"/>
      <c r="CX170" s="153"/>
      <c r="CY170" s="153"/>
      <c r="CZ170" s="153"/>
      <c r="DA170" s="153"/>
      <c r="DB170" s="153"/>
      <c r="DC170" s="153"/>
      <c r="DD170" s="153"/>
      <c r="DE170" s="153"/>
      <c r="DF170" s="153"/>
      <c r="DG170" s="153"/>
      <c r="DH170" s="153"/>
      <c r="DI170" s="153"/>
      <c r="DJ170" s="153"/>
      <c r="DK170" s="153"/>
      <c r="DL170" s="153"/>
      <c r="DM170" s="153"/>
      <c r="DN170" s="153"/>
      <c r="DO170" s="153"/>
      <c r="DP170" s="153"/>
      <c r="DQ170" s="153"/>
      <c r="DR170" s="153"/>
      <c r="DS170" s="153"/>
      <c r="DT170" s="153"/>
      <c r="DU170" s="153"/>
      <c r="DV170" s="153"/>
      <c r="DW170" s="153"/>
      <c r="DX170" s="153"/>
      <c r="DY170" s="153"/>
      <c r="DZ170" s="153"/>
      <c r="EA170" s="153"/>
      <c r="EB170" s="153"/>
      <c r="EC170" s="153"/>
      <c r="ED170" s="153"/>
      <c r="EE170" s="153"/>
      <c r="EF170" s="153"/>
      <c r="EG170" s="153"/>
      <c r="EH170" s="153"/>
      <c r="EI170" s="153"/>
      <c r="EJ170" s="153"/>
      <c r="EK170" s="153"/>
      <c r="EL170" s="153"/>
      <c r="EM170" s="153"/>
      <c r="EN170" s="153"/>
      <c r="EO170" s="153"/>
      <c r="EP170" s="153"/>
      <c r="EQ170" s="153"/>
      <c r="ER170" s="153"/>
      <c r="ES170" s="153"/>
      <c r="ET170" s="153"/>
      <c r="EU170" s="153"/>
      <c r="EV170" s="153"/>
      <c r="EW170" s="153"/>
      <c r="EX170" s="153"/>
      <c r="EY170" s="153"/>
      <c r="EZ170" s="153"/>
      <c r="FA170" s="153"/>
      <c r="FB170" s="153"/>
      <c r="FC170" s="153"/>
      <c r="FD170" s="153"/>
      <c r="FE170" s="153"/>
      <c r="FF170" s="153"/>
      <c r="FG170" s="153"/>
      <c r="FH170" s="153"/>
      <c r="FI170" s="153"/>
      <c r="FJ170" s="153"/>
      <c r="FK170" s="153"/>
      <c r="FL170" s="153"/>
      <c r="FM170" s="153"/>
      <c r="FN170" s="153"/>
      <c r="FO170" s="153"/>
      <c r="FP170" s="153"/>
      <c r="FQ170" s="153"/>
      <c r="FR170" s="153"/>
      <c r="FS170" s="153"/>
      <c r="FT170" s="153"/>
      <c r="FU170" s="153"/>
      <c r="FV170" s="153"/>
      <c r="FW170" s="153"/>
      <c r="FX170" s="153"/>
      <c r="FY170" s="153"/>
      <c r="FZ170" s="153"/>
      <c r="GA170" s="153"/>
      <c r="GB170" s="153"/>
      <c r="GC170" s="153"/>
      <c r="GD170" s="153"/>
      <c r="GE170" s="153"/>
      <c r="GF170" s="153"/>
      <c r="GG170" s="153"/>
      <c r="GH170" s="153"/>
      <c r="GI170" s="153"/>
      <c r="GJ170" s="153"/>
      <c r="GK170" s="153"/>
      <c r="GL170" s="153"/>
      <c r="GM170" s="153"/>
      <c r="GN170" s="153"/>
      <c r="GO170" s="153"/>
      <c r="GP170" s="153"/>
      <c r="GQ170" s="153"/>
      <c r="GR170" s="153"/>
      <c r="GS170" s="153"/>
      <c r="GT170" s="153"/>
      <c r="GU170" s="153"/>
      <c r="GV170" s="153"/>
      <c r="GW170" s="153"/>
      <c r="GX170" s="153"/>
      <c r="GY170" s="153"/>
      <c r="GZ170" s="153"/>
      <c r="HA170" s="153"/>
      <c r="HB170" s="153"/>
      <c r="HC170" s="153"/>
      <c r="HD170" s="153"/>
      <c r="HE170" s="153"/>
      <c r="HF170" s="153"/>
      <c r="HG170" s="153"/>
      <c r="HH170" s="153"/>
      <c r="HI170" s="153"/>
      <c r="HJ170" s="153"/>
      <c r="HK170" s="153"/>
      <c r="HL170" s="153"/>
      <c r="HM170" s="153"/>
      <c r="HN170" s="153"/>
      <c r="HO170" s="153"/>
      <c r="HP170" s="153"/>
      <c r="HQ170" s="153"/>
      <c r="HR170" s="153"/>
      <c r="HS170" s="153"/>
      <c r="HT170" s="153"/>
      <c r="HU170" s="153"/>
      <c r="HV170" s="153"/>
      <c r="HW170" s="153"/>
      <c r="HX170" s="153"/>
      <c r="HY170" s="153"/>
      <c r="HZ170" s="153"/>
      <c r="IA170" s="153"/>
      <c r="IB170" s="153"/>
      <c r="IC170" s="153"/>
      <c r="ID170" s="153"/>
      <c r="IE170" s="153"/>
      <c r="IF170" s="153"/>
      <c r="IG170" s="153"/>
      <c r="IH170" s="153"/>
      <c r="II170" s="153"/>
      <c r="IJ170" s="153"/>
      <c r="IK170" s="153"/>
      <c r="IL170" s="153"/>
      <c r="IM170" s="153"/>
      <c r="IN170" s="153"/>
      <c r="IO170" s="153"/>
      <c r="IP170" s="153"/>
      <c r="IQ170" s="153"/>
      <c r="IR170" s="153"/>
      <c r="IS170" s="153"/>
      <c r="IT170" s="153"/>
      <c r="IU170" s="153"/>
      <c r="IV170" s="153"/>
    </row>
    <row r="171" spans="1:256" s="34" customFormat="1" ht="75" customHeight="1" x14ac:dyDescent="0.35">
      <c r="A171" s="415" t="s">
        <v>325</v>
      </c>
      <c r="B171" s="416"/>
      <c r="C171" s="416"/>
      <c r="D171" s="416"/>
      <c r="E171" s="416"/>
      <c r="F171" s="416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  <c r="IT171" s="33"/>
      <c r="IU171" s="33"/>
      <c r="IV171" s="33"/>
    </row>
    <row r="172" spans="1:256" s="154" customFormat="1" ht="24" customHeight="1" x14ac:dyDescent="0.35">
      <c r="A172" s="9"/>
      <c r="B172" s="9"/>
      <c r="C172" s="7" t="s">
        <v>150</v>
      </c>
      <c r="D172" s="7" t="s">
        <v>9</v>
      </c>
      <c r="E172" s="10">
        <v>8500000</v>
      </c>
      <c r="F172" s="11" t="s">
        <v>7</v>
      </c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  <c r="AW172" s="153"/>
      <c r="AX172" s="153"/>
      <c r="AY172" s="153"/>
      <c r="AZ172" s="153"/>
      <c r="BA172" s="153"/>
      <c r="BB172" s="153"/>
      <c r="BC172" s="153"/>
      <c r="BD172" s="153"/>
      <c r="BE172" s="153"/>
      <c r="BF172" s="153"/>
      <c r="BG172" s="153"/>
      <c r="BH172" s="153"/>
      <c r="BI172" s="153"/>
      <c r="BJ172" s="153"/>
      <c r="BK172" s="153"/>
      <c r="BL172" s="153"/>
      <c r="BM172" s="153"/>
      <c r="BN172" s="153"/>
      <c r="BO172" s="153"/>
      <c r="BP172" s="153"/>
      <c r="BQ172" s="153"/>
      <c r="BR172" s="153"/>
      <c r="BS172" s="153"/>
      <c r="BT172" s="153"/>
      <c r="BU172" s="153"/>
      <c r="BV172" s="153"/>
      <c r="BW172" s="153"/>
      <c r="BX172" s="153"/>
      <c r="BY172" s="153"/>
      <c r="BZ172" s="153"/>
      <c r="CA172" s="153"/>
      <c r="CB172" s="153"/>
      <c r="CC172" s="153"/>
      <c r="CD172" s="153"/>
      <c r="CE172" s="153"/>
      <c r="CF172" s="153"/>
      <c r="CG172" s="153"/>
      <c r="CH172" s="153"/>
      <c r="CI172" s="153"/>
      <c r="CJ172" s="153"/>
      <c r="CK172" s="153"/>
      <c r="CL172" s="153"/>
      <c r="CM172" s="153"/>
      <c r="CN172" s="153"/>
      <c r="CO172" s="153"/>
      <c r="CP172" s="153"/>
      <c r="CQ172" s="153"/>
      <c r="CR172" s="153"/>
      <c r="CS172" s="153"/>
      <c r="CT172" s="153"/>
      <c r="CU172" s="153"/>
      <c r="CV172" s="153"/>
      <c r="CW172" s="153"/>
      <c r="CX172" s="153"/>
      <c r="CY172" s="153"/>
      <c r="CZ172" s="153"/>
      <c r="DA172" s="153"/>
      <c r="DB172" s="153"/>
      <c r="DC172" s="153"/>
      <c r="DD172" s="153"/>
      <c r="DE172" s="153"/>
      <c r="DF172" s="153"/>
      <c r="DG172" s="153"/>
      <c r="DH172" s="153"/>
      <c r="DI172" s="153"/>
      <c r="DJ172" s="153"/>
      <c r="DK172" s="153"/>
      <c r="DL172" s="153"/>
      <c r="DM172" s="153"/>
      <c r="DN172" s="153"/>
      <c r="DO172" s="153"/>
      <c r="DP172" s="153"/>
      <c r="DQ172" s="153"/>
      <c r="DR172" s="153"/>
      <c r="DS172" s="153"/>
      <c r="DT172" s="153"/>
      <c r="DU172" s="153"/>
      <c r="DV172" s="153"/>
      <c r="DW172" s="153"/>
      <c r="DX172" s="153"/>
      <c r="DY172" s="153"/>
      <c r="DZ172" s="153"/>
      <c r="EA172" s="153"/>
      <c r="EB172" s="153"/>
      <c r="EC172" s="153"/>
      <c r="ED172" s="153"/>
      <c r="EE172" s="153"/>
      <c r="EF172" s="153"/>
      <c r="EG172" s="153"/>
      <c r="EH172" s="153"/>
      <c r="EI172" s="153"/>
      <c r="EJ172" s="153"/>
      <c r="EK172" s="153"/>
      <c r="EL172" s="153"/>
      <c r="EM172" s="153"/>
      <c r="EN172" s="153"/>
      <c r="EO172" s="153"/>
      <c r="EP172" s="153"/>
      <c r="EQ172" s="153"/>
      <c r="ER172" s="153"/>
      <c r="ES172" s="153"/>
      <c r="ET172" s="153"/>
      <c r="EU172" s="153"/>
      <c r="EV172" s="153"/>
      <c r="EW172" s="153"/>
      <c r="EX172" s="153"/>
      <c r="EY172" s="153"/>
      <c r="EZ172" s="153"/>
      <c r="FA172" s="153"/>
      <c r="FB172" s="153"/>
      <c r="FC172" s="153"/>
      <c r="FD172" s="153"/>
      <c r="FE172" s="153"/>
      <c r="FF172" s="153"/>
      <c r="FG172" s="153"/>
      <c r="FH172" s="153"/>
      <c r="FI172" s="153"/>
      <c r="FJ172" s="153"/>
      <c r="FK172" s="153"/>
      <c r="FL172" s="153"/>
      <c r="FM172" s="153"/>
      <c r="FN172" s="153"/>
      <c r="FO172" s="153"/>
      <c r="FP172" s="153"/>
      <c r="FQ172" s="153"/>
      <c r="FR172" s="153"/>
      <c r="FS172" s="153"/>
      <c r="FT172" s="153"/>
      <c r="FU172" s="153"/>
      <c r="FV172" s="153"/>
      <c r="FW172" s="153"/>
      <c r="FX172" s="153"/>
      <c r="FY172" s="153"/>
      <c r="FZ172" s="153"/>
      <c r="GA172" s="153"/>
      <c r="GB172" s="153"/>
      <c r="GC172" s="153"/>
      <c r="GD172" s="153"/>
      <c r="GE172" s="153"/>
      <c r="GF172" s="153"/>
      <c r="GG172" s="153"/>
      <c r="GH172" s="153"/>
      <c r="GI172" s="153"/>
      <c r="GJ172" s="153"/>
      <c r="GK172" s="153"/>
      <c r="GL172" s="153"/>
      <c r="GM172" s="153"/>
      <c r="GN172" s="153"/>
      <c r="GO172" s="153"/>
      <c r="GP172" s="153"/>
      <c r="GQ172" s="153"/>
      <c r="GR172" s="153"/>
      <c r="GS172" s="153"/>
      <c r="GT172" s="153"/>
      <c r="GU172" s="153"/>
      <c r="GV172" s="153"/>
      <c r="GW172" s="153"/>
      <c r="GX172" s="153"/>
      <c r="GY172" s="153"/>
      <c r="GZ172" s="153"/>
      <c r="HA172" s="153"/>
      <c r="HB172" s="153"/>
      <c r="HC172" s="153"/>
      <c r="HD172" s="153"/>
      <c r="HE172" s="153"/>
      <c r="HF172" s="153"/>
      <c r="HG172" s="153"/>
      <c r="HH172" s="153"/>
      <c r="HI172" s="153"/>
      <c r="HJ172" s="153"/>
      <c r="HK172" s="153"/>
      <c r="HL172" s="153"/>
      <c r="HM172" s="153"/>
      <c r="HN172" s="153"/>
      <c r="HO172" s="153"/>
      <c r="HP172" s="153"/>
      <c r="HQ172" s="153"/>
      <c r="HR172" s="153"/>
      <c r="HS172" s="153"/>
      <c r="HT172" s="153"/>
      <c r="HU172" s="153"/>
      <c r="HV172" s="153"/>
      <c r="HW172" s="153"/>
      <c r="HX172" s="153"/>
      <c r="HY172" s="153"/>
      <c r="HZ172" s="153"/>
      <c r="IA172" s="153"/>
      <c r="IB172" s="153"/>
      <c r="IC172" s="153"/>
      <c r="ID172" s="153"/>
      <c r="IE172" s="153"/>
      <c r="IF172" s="153"/>
      <c r="IG172" s="153"/>
      <c r="IH172" s="153"/>
      <c r="II172" s="153"/>
      <c r="IJ172" s="153"/>
      <c r="IK172" s="153"/>
      <c r="IL172" s="153"/>
      <c r="IM172" s="153"/>
      <c r="IN172" s="153"/>
      <c r="IO172" s="153"/>
      <c r="IP172" s="153"/>
      <c r="IQ172" s="153"/>
      <c r="IR172" s="153"/>
      <c r="IS172" s="153"/>
      <c r="IT172" s="153"/>
      <c r="IU172" s="153"/>
      <c r="IV172" s="153"/>
    </row>
    <row r="173" spans="1:256" s="34" customFormat="1" ht="95.25" customHeight="1" x14ac:dyDescent="0.35">
      <c r="A173" s="415" t="s">
        <v>324</v>
      </c>
      <c r="B173" s="416"/>
      <c r="C173" s="416"/>
      <c r="D173" s="416"/>
      <c r="E173" s="416"/>
      <c r="F173" s="416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  <c r="GL173" s="33"/>
      <c r="GM173" s="33"/>
      <c r="GN173" s="33"/>
      <c r="GO173" s="33"/>
      <c r="GP173" s="33"/>
      <c r="GQ173" s="33"/>
      <c r="GR173" s="33"/>
      <c r="GS173" s="33"/>
      <c r="GT173" s="33"/>
      <c r="GU173" s="33"/>
      <c r="GV173" s="33"/>
      <c r="GW173" s="33"/>
      <c r="GX173" s="33"/>
      <c r="GY173" s="33"/>
      <c r="GZ173" s="33"/>
      <c r="HA173" s="33"/>
      <c r="HB173" s="33"/>
      <c r="HC173" s="33"/>
      <c r="HD173" s="33"/>
      <c r="HE173" s="33"/>
      <c r="HF173" s="33"/>
      <c r="HG173" s="33"/>
      <c r="HH173" s="33"/>
      <c r="HI173" s="33"/>
      <c r="HJ173" s="33"/>
      <c r="HK173" s="33"/>
      <c r="HL173" s="33"/>
      <c r="HM173" s="33"/>
      <c r="HN173" s="33"/>
      <c r="HO173" s="33"/>
      <c r="HP173" s="33"/>
      <c r="HQ173" s="33"/>
      <c r="HR173" s="33"/>
      <c r="HS173" s="33"/>
      <c r="HT173" s="33"/>
      <c r="HU173" s="33"/>
      <c r="HV173" s="33"/>
      <c r="HW173" s="33"/>
      <c r="HX173" s="33"/>
      <c r="HY173" s="33"/>
      <c r="HZ173" s="33"/>
      <c r="IA173" s="33"/>
      <c r="IB173" s="33"/>
      <c r="IC173" s="33"/>
      <c r="ID173" s="33"/>
      <c r="IE173" s="33"/>
      <c r="IF173" s="33"/>
      <c r="IG173" s="33"/>
      <c r="IH173" s="33"/>
      <c r="II173" s="33"/>
      <c r="IJ173" s="33"/>
      <c r="IK173" s="33"/>
      <c r="IL173" s="33"/>
      <c r="IM173" s="33"/>
      <c r="IN173" s="33"/>
      <c r="IO173" s="33"/>
      <c r="IP173" s="33"/>
      <c r="IQ173" s="33"/>
      <c r="IR173" s="33"/>
      <c r="IS173" s="33"/>
      <c r="IT173" s="33"/>
      <c r="IU173" s="33"/>
      <c r="IV173" s="33"/>
    </row>
    <row r="174" spans="1:256" ht="23.45" customHeight="1" x14ac:dyDescent="0.3">
      <c r="A174" s="20"/>
      <c r="B174" s="20"/>
      <c r="C174" s="20"/>
      <c r="D174" s="20"/>
      <c r="E174" s="24"/>
      <c r="F174" s="20"/>
    </row>
    <row r="175" spans="1:256" ht="97.5" customHeight="1" x14ac:dyDescent="0.3">
      <c r="A175" s="420"/>
      <c r="B175" s="420"/>
      <c r="C175" s="420"/>
      <c r="D175" s="420"/>
      <c r="E175" s="420"/>
      <c r="F175" s="420"/>
    </row>
    <row r="176" spans="1:256" ht="23.45" customHeight="1" x14ac:dyDescent="0.35">
      <c r="A176" s="20"/>
      <c r="B176" s="20"/>
      <c r="C176" s="20"/>
      <c r="D176" s="20"/>
      <c r="E176" s="20"/>
      <c r="F176" s="8"/>
    </row>
  </sheetData>
  <mergeCells count="78">
    <mergeCell ref="A79:F79"/>
    <mergeCell ref="A101:F101"/>
    <mergeCell ref="A64:F64"/>
    <mergeCell ref="A99:F99"/>
    <mergeCell ref="A119:F119"/>
    <mergeCell ref="A95:F95"/>
    <mergeCell ref="A175:F175"/>
    <mergeCell ref="A66:F66"/>
    <mergeCell ref="A169:F169"/>
    <mergeCell ref="A60:F60"/>
    <mergeCell ref="A105:F105"/>
    <mergeCell ref="A171:F171"/>
    <mergeCell ref="A62:F62"/>
    <mergeCell ref="A163:F163"/>
    <mergeCell ref="A173:F173"/>
    <mergeCell ref="A125:F125"/>
    <mergeCell ref="C134:F134"/>
    <mergeCell ref="C135:F135"/>
    <mergeCell ref="A146:F146"/>
    <mergeCell ref="A94:F94"/>
    <mergeCell ref="A93:F93"/>
    <mergeCell ref="A140:F140"/>
    <mergeCell ref="A1:F1"/>
    <mergeCell ref="A153:F153"/>
    <mergeCell ref="A39:F39"/>
    <mergeCell ref="A37:F37"/>
    <mergeCell ref="A139:F139"/>
    <mergeCell ref="C131:F131"/>
    <mergeCell ref="A28:F28"/>
    <mergeCell ref="A24:F24"/>
    <mergeCell ref="A76:F76"/>
    <mergeCell ref="B12:C12"/>
    <mergeCell ref="A69:F69"/>
    <mergeCell ref="C133:F133"/>
    <mergeCell ref="A141:F141"/>
    <mergeCell ref="A30:F30"/>
    <mergeCell ref="A83:F83"/>
    <mergeCell ref="A6:F6"/>
    <mergeCell ref="A11:F11"/>
    <mergeCell ref="A3:F3"/>
    <mergeCell ref="A4:F4"/>
    <mergeCell ref="A2:F2"/>
    <mergeCell ref="A158:F158"/>
    <mergeCell ref="C150:F150"/>
    <mergeCell ref="A13:F13"/>
    <mergeCell ref="A7:F7"/>
    <mergeCell ref="A117:F117"/>
    <mergeCell ref="A5:F5"/>
    <mergeCell ref="A58:F58"/>
    <mergeCell ref="A52:F52"/>
    <mergeCell ref="C151:F151"/>
    <mergeCell ref="A50:F50"/>
    <mergeCell ref="C149:F149"/>
    <mergeCell ref="A48:F48"/>
    <mergeCell ref="A15:F15"/>
    <mergeCell ref="A22:F22"/>
    <mergeCell ref="B19:C19"/>
    <mergeCell ref="A18:F18"/>
    <mergeCell ref="A155:F155"/>
    <mergeCell ref="A41:F41"/>
    <mergeCell ref="A74:F74"/>
    <mergeCell ref="A72:F72"/>
    <mergeCell ref="A33:F33"/>
    <mergeCell ref="C132:F132"/>
    <mergeCell ref="A54:F54"/>
    <mergeCell ref="A110:F110"/>
    <mergeCell ref="A130:F130"/>
    <mergeCell ref="A35:F35"/>
    <mergeCell ref="A96:F96"/>
    <mergeCell ref="A103:F103"/>
    <mergeCell ref="A164:F164"/>
    <mergeCell ref="A162:F162"/>
    <mergeCell ref="C137:F137"/>
    <mergeCell ref="C159:F159"/>
    <mergeCell ref="C148:F148"/>
    <mergeCell ref="C147:F147"/>
    <mergeCell ref="A154:F154"/>
    <mergeCell ref="C160:F160"/>
  </mergeCells>
  <pageMargins left="0.78740157480314965" right="0.27559055118110237" top="0.98425196850393704" bottom="0.39370078740157483" header="0.70866141732283472" footer="0.51181102362204722"/>
  <pageSetup paperSize="9" scale="95" firstPageNumber="452" orientation="portrait" useFirstPageNumber="1" r:id="rId1"/>
  <headerFooter>
    <oddHeader>&amp;C&amp;16&amp;K000000- &amp;P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1"/>
  <sheetViews>
    <sheetView showGridLines="0" topLeftCell="A289" zoomScale="140" zoomScaleNormal="140" workbookViewId="0">
      <selection activeCell="A291" sqref="A291:H291"/>
    </sheetView>
  </sheetViews>
  <sheetFormatPr defaultColWidth="9" defaultRowHeight="24" customHeight="1" x14ac:dyDescent="0.3"/>
  <cols>
    <col min="1" max="1" width="31.42578125" style="16" customWidth="1"/>
    <col min="2" max="2" width="11.140625" style="16" customWidth="1"/>
    <col min="3" max="3" width="14.85546875" style="1" customWidth="1"/>
    <col min="4" max="4" width="14" style="1" customWidth="1"/>
    <col min="5" max="5" width="3" style="1" customWidth="1"/>
    <col min="6" max="6" width="12.85546875" style="1" customWidth="1"/>
    <col min="7" max="7" width="13.85546875" style="1" customWidth="1"/>
    <col min="8" max="8" width="4.5703125" style="1" customWidth="1"/>
    <col min="9" max="9" width="13.140625" style="16" customWidth="1"/>
    <col min="10" max="256" width="9" style="1" customWidth="1"/>
    <col min="257" max="16384" width="9" style="2"/>
  </cols>
  <sheetData>
    <row r="1" spans="1:256" s="17" customFormat="1" ht="23.45" customHeight="1" x14ac:dyDescent="0.35">
      <c r="A1" s="430" t="s">
        <v>327</v>
      </c>
      <c r="B1" s="431"/>
      <c r="C1" s="431"/>
      <c r="D1" s="431"/>
      <c r="E1" s="431"/>
      <c r="F1" s="431"/>
      <c r="G1" s="431"/>
      <c r="H1" s="431"/>
      <c r="I1" s="20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s="17" customFormat="1" ht="26.45" customHeight="1" x14ac:dyDescent="0.35">
      <c r="A2" s="5"/>
      <c r="B2" s="5"/>
      <c r="C2" s="5"/>
      <c r="D2" s="5"/>
      <c r="E2" s="5"/>
      <c r="F2" s="5"/>
      <c r="G2" s="5"/>
      <c r="H2" s="5"/>
      <c r="I2" s="20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17" customFormat="1" ht="29.45" customHeight="1" x14ac:dyDescent="0.4">
      <c r="A3" s="21"/>
      <c r="B3" s="21"/>
      <c r="C3" s="19" t="s">
        <v>295</v>
      </c>
      <c r="D3" s="21"/>
      <c r="E3" s="21"/>
      <c r="F3" s="19" t="s">
        <v>296</v>
      </c>
      <c r="G3" s="21"/>
      <c r="H3" s="20"/>
      <c r="I3" s="20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s="17" customFormat="1" ht="26.45" customHeight="1" x14ac:dyDescent="0.35">
      <c r="A4" s="21"/>
      <c r="B4" s="21"/>
      <c r="C4" s="21"/>
      <c r="D4" s="21"/>
      <c r="E4" s="21"/>
      <c r="F4" s="21"/>
      <c r="G4" s="21"/>
      <c r="H4" s="20"/>
      <c r="I4" s="20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17" customFormat="1" ht="26.45" customHeight="1" x14ac:dyDescent="0.35">
      <c r="A5" s="19" t="s">
        <v>152</v>
      </c>
      <c r="B5" s="21"/>
      <c r="C5" s="21"/>
      <c r="D5" s="22">
        <f>SUM(D7+D9)</f>
        <v>27833100</v>
      </c>
      <c r="E5" s="21"/>
      <c r="F5" s="21"/>
      <c r="G5" s="22">
        <f>SUM(G7+G9)</f>
        <v>25003700</v>
      </c>
      <c r="H5" s="20"/>
      <c r="I5" s="2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17" customFormat="1" ht="26.45" customHeight="1" x14ac:dyDescent="0.35">
      <c r="A6" s="21"/>
      <c r="B6" s="21"/>
      <c r="C6" s="21"/>
      <c r="D6" s="21"/>
      <c r="E6" s="21"/>
      <c r="F6" s="21"/>
      <c r="G6" s="21"/>
      <c r="H6" s="20"/>
      <c r="I6" s="20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17" customFormat="1" ht="26.45" customHeight="1" x14ac:dyDescent="0.35">
      <c r="A7" s="19" t="s">
        <v>153</v>
      </c>
      <c r="B7" s="21"/>
      <c r="C7" s="21"/>
      <c r="D7" s="22">
        <v>3630900</v>
      </c>
      <c r="E7" s="21"/>
      <c r="F7" s="21"/>
      <c r="G7" s="22">
        <v>2590100</v>
      </c>
      <c r="H7" s="20"/>
      <c r="I7" s="20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s="17" customFormat="1" ht="26.45" customHeight="1" x14ac:dyDescent="0.35">
      <c r="A8" s="21"/>
      <c r="B8" s="21"/>
      <c r="C8" s="21"/>
      <c r="D8" s="21"/>
      <c r="E8" s="21"/>
      <c r="F8" s="21"/>
      <c r="G8" s="21"/>
      <c r="H8" s="20"/>
      <c r="I8" s="20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17" customFormat="1" ht="26.45" customHeight="1" x14ac:dyDescent="0.35">
      <c r="A9" s="19" t="s">
        <v>154</v>
      </c>
      <c r="B9" s="21"/>
      <c r="C9" s="21"/>
      <c r="D9" s="22">
        <v>24202200</v>
      </c>
      <c r="E9" s="21"/>
      <c r="F9" s="21"/>
      <c r="G9" s="22">
        <v>22413600</v>
      </c>
      <c r="H9" s="20"/>
      <c r="I9" s="20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s="17" customFormat="1" ht="20.100000000000001" customHeigh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17" customFormat="1" ht="20.100000000000001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17" customFormat="1" ht="20.100000000000001" customHeight="1" x14ac:dyDescent="0.3">
      <c r="A12" s="20"/>
      <c r="B12" s="20"/>
      <c r="C12" s="20"/>
      <c r="D12" s="20"/>
      <c r="E12" s="20"/>
      <c r="F12" s="20"/>
      <c r="G12" s="20"/>
      <c r="H12" s="20"/>
      <c r="I12" s="20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s="17" customFormat="1" ht="20.100000000000001" customHeight="1" x14ac:dyDescent="0.3">
      <c r="A13" s="20"/>
      <c r="B13" s="20"/>
      <c r="C13" s="20"/>
      <c r="D13" s="20"/>
      <c r="E13" s="20"/>
      <c r="F13" s="20"/>
      <c r="G13" s="20"/>
      <c r="H13" s="20"/>
      <c r="I13" s="20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17" customFormat="1" ht="20.100000000000001" customHeight="1" x14ac:dyDescent="0.3">
      <c r="A14" s="20"/>
      <c r="B14" s="20"/>
      <c r="C14" s="20"/>
      <c r="D14" s="20"/>
      <c r="E14" s="20"/>
      <c r="F14" s="20"/>
      <c r="G14" s="20"/>
      <c r="H14" s="20"/>
      <c r="I14" s="20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17" customFormat="1" ht="20.100000000000001" customHeight="1" x14ac:dyDescent="0.3">
      <c r="A15" s="20"/>
      <c r="B15" s="20"/>
      <c r="C15" s="20"/>
      <c r="D15" s="20"/>
      <c r="E15" s="20"/>
      <c r="F15" s="20"/>
      <c r="G15" s="20"/>
      <c r="H15" s="20"/>
      <c r="I15" s="20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17" customFormat="1" ht="20.100000000000001" customHeight="1" x14ac:dyDescent="0.3">
      <c r="A16" s="20"/>
      <c r="B16" s="20"/>
      <c r="C16" s="20"/>
      <c r="D16" s="20"/>
      <c r="E16" s="20"/>
      <c r="F16" s="20"/>
      <c r="G16" s="20"/>
      <c r="H16" s="20"/>
      <c r="I16" s="20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17" customFormat="1" ht="20.100000000000001" customHeight="1" x14ac:dyDescent="0.3">
      <c r="A17" s="20"/>
      <c r="B17" s="20"/>
      <c r="C17" s="20"/>
      <c r="D17" s="20"/>
      <c r="E17" s="20"/>
      <c r="F17" s="20"/>
      <c r="G17" s="20"/>
      <c r="H17" s="20"/>
      <c r="I17" s="20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s="17" customFormat="1" ht="20.100000000000001" customHeight="1" x14ac:dyDescent="0.3">
      <c r="A18" s="20"/>
      <c r="B18" s="20"/>
      <c r="C18" s="20"/>
      <c r="D18" s="20"/>
      <c r="E18" s="20"/>
      <c r="F18" s="20"/>
      <c r="G18" s="20"/>
      <c r="H18" s="20"/>
      <c r="I18" s="20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17" customFormat="1" ht="20.100000000000001" customHeigh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17" customFormat="1" ht="20.100000000000001" customHeigh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s="17" customFormat="1" ht="20.100000000000001" customHeigh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17" customFormat="1" ht="20.100000000000001" customHeight="1" x14ac:dyDescent="0.3">
      <c r="A22" s="20"/>
      <c r="B22" s="20"/>
      <c r="C22" s="20"/>
      <c r="D22" s="20"/>
      <c r="E22" s="20"/>
      <c r="F22" s="20"/>
      <c r="G22" s="20"/>
      <c r="H22" s="20"/>
      <c r="I22" s="20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 s="17" customFormat="1" ht="20.100000000000001" customHeight="1" x14ac:dyDescent="0.3">
      <c r="A23" s="20"/>
      <c r="B23" s="20"/>
      <c r="C23" s="20"/>
      <c r="D23" s="20"/>
      <c r="E23" s="20"/>
      <c r="F23" s="20"/>
      <c r="G23" s="20"/>
      <c r="H23" s="20"/>
      <c r="I23" s="20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s="17" customFormat="1" ht="20.100000000000001" customHeight="1" x14ac:dyDescent="0.3">
      <c r="A24" s="20"/>
      <c r="B24" s="20"/>
      <c r="C24" s="20"/>
      <c r="D24" s="20"/>
      <c r="E24" s="20"/>
      <c r="F24" s="20"/>
      <c r="G24" s="20"/>
      <c r="H24" s="20"/>
      <c r="I24" s="20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pans="1:256" s="17" customFormat="1" ht="20.100000000000001" customHeight="1" x14ac:dyDescent="0.3">
      <c r="A25" s="20"/>
      <c r="B25" s="20"/>
      <c r="C25" s="20"/>
      <c r="D25" s="20"/>
      <c r="E25" s="20"/>
      <c r="F25" s="20"/>
      <c r="G25" s="20"/>
      <c r="H25" s="20"/>
      <c r="I25" s="20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</row>
    <row r="26" spans="1:256" s="17" customFormat="1" ht="20.100000000000001" customHeigh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</row>
    <row r="27" spans="1:256" s="17" customFormat="1" ht="20.100000000000001" customHeight="1" x14ac:dyDescent="0.3">
      <c r="A27" s="20"/>
      <c r="B27" s="20"/>
      <c r="C27" s="20"/>
      <c r="D27" s="20"/>
      <c r="E27" s="20"/>
      <c r="F27" s="20"/>
      <c r="G27" s="20"/>
      <c r="H27" s="20"/>
      <c r="I27" s="20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</row>
    <row r="28" spans="1:256" s="17" customFormat="1" ht="20.100000000000001" customHeight="1" x14ac:dyDescent="0.3">
      <c r="A28" s="20"/>
      <c r="B28" s="20"/>
      <c r="C28" s="20"/>
      <c r="D28" s="20"/>
      <c r="E28" s="20"/>
      <c r="F28" s="20"/>
      <c r="G28" s="20"/>
      <c r="H28" s="20"/>
      <c r="I28" s="20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</row>
    <row r="29" spans="1:256" s="17" customFormat="1" ht="20.100000000000001" customHeight="1" x14ac:dyDescent="0.3">
      <c r="A29" s="20"/>
      <c r="B29" s="20"/>
      <c r="C29" s="20"/>
      <c r="D29" s="20"/>
      <c r="E29" s="20"/>
      <c r="F29" s="20"/>
      <c r="G29" s="20"/>
      <c r="H29" s="20"/>
      <c r="I29" s="20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</row>
    <row r="30" spans="1:256" s="17" customFormat="1" ht="20.100000000000001" customHeigh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</row>
    <row r="31" spans="1:256" s="17" customFormat="1" ht="20.100000000000001" customHeigh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</row>
    <row r="32" spans="1:256" s="17" customFormat="1" ht="20.100000000000001" customHeight="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</row>
    <row r="33" spans="1:256" s="17" customFormat="1" ht="20.100000000000001" customHeight="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</row>
    <row r="34" spans="1:256" s="17" customFormat="1" ht="20.100000000000001" customHeight="1" x14ac:dyDescent="0.3">
      <c r="A34" s="20"/>
      <c r="B34" s="20"/>
      <c r="C34" s="20"/>
      <c r="D34" s="20"/>
      <c r="E34" s="20"/>
      <c r="F34" s="20"/>
      <c r="G34" s="20"/>
      <c r="H34" s="20"/>
      <c r="I34" s="20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</row>
    <row r="35" spans="1:256" s="17" customFormat="1" ht="20.100000000000001" customHeigh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</row>
    <row r="36" spans="1:256" s="17" customFormat="1" ht="20.100000000000001" customHeight="1" x14ac:dyDescent="0.3">
      <c r="A36" s="20"/>
      <c r="B36" s="20"/>
      <c r="C36" s="20"/>
      <c r="D36" s="20"/>
      <c r="E36" s="20"/>
      <c r="F36" s="20"/>
      <c r="G36" s="20"/>
      <c r="H36" s="20"/>
      <c r="I36" s="20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</row>
    <row r="37" spans="1:256" s="17" customFormat="1" ht="20.100000000000001" customHeight="1" x14ac:dyDescent="0.3">
      <c r="A37" s="20"/>
      <c r="B37" s="20"/>
      <c r="C37" s="20"/>
      <c r="D37" s="20"/>
      <c r="E37" s="20"/>
      <c r="F37" s="20"/>
      <c r="G37" s="20"/>
      <c r="H37" s="20"/>
      <c r="I37" s="20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</row>
    <row r="38" spans="1:256" s="17" customFormat="1" ht="20.100000000000001" customHeight="1" x14ac:dyDescent="0.3">
      <c r="A38" s="20"/>
      <c r="B38" s="20"/>
      <c r="C38" s="20"/>
      <c r="D38" s="20"/>
      <c r="E38" s="20"/>
      <c r="F38" s="20"/>
      <c r="G38" s="20"/>
      <c r="H38" s="20"/>
      <c r="I38" s="20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</row>
    <row r="39" spans="1:256" s="17" customFormat="1" ht="23.45" customHeight="1" x14ac:dyDescent="0.35">
      <c r="A39" s="430" t="s">
        <v>334</v>
      </c>
      <c r="B39" s="431"/>
      <c r="C39" s="431"/>
      <c r="D39" s="431"/>
      <c r="E39" s="431"/>
      <c r="F39" s="431"/>
      <c r="G39" s="431"/>
      <c r="H39" s="431"/>
      <c r="I39" s="20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</row>
    <row r="40" spans="1:256" s="17" customFormat="1" ht="29.45" customHeight="1" x14ac:dyDescent="0.4">
      <c r="A40" s="405" t="s">
        <v>297</v>
      </c>
      <c r="B40" s="406"/>
      <c r="C40" s="406"/>
      <c r="D40" s="406"/>
      <c r="E40" s="406"/>
      <c r="F40" s="406"/>
      <c r="G40" s="406"/>
      <c r="H40" s="406"/>
      <c r="I40" s="20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</row>
    <row r="41" spans="1:256" s="17" customFormat="1" ht="26.45" customHeight="1" x14ac:dyDescent="0.35">
      <c r="A41" s="405" t="s">
        <v>155</v>
      </c>
      <c r="B41" s="406"/>
      <c r="C41" s="406"/>
      <c r="D41" s="406"/>
      <c r="E41" s="406"/>
      <c r="F41" s="406"/>
      <c r="G41" s="406"/>
      <c r="H41" s="406"/>
      <c r="I41" s="20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</row>
    <row r="42" spans="1:256" s="17" customFormat="1" ht="20.100000000000001" customHeight="1" x14ac:dyDescent="0.3">
      <c r="A42" s="20"/>
      <c r="B42" s="20"/>
      <c r="C42" s="20"/>
      <c r="D42" s="95"/>
      <c r="E42" s="95"/>
      <c r="F42" s="95"/>
      <c r="G42" s="95"/>
      <c r="H42" s="20"/>
      <c r="I42" s="20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</row>
    <row r="43" spans="1:256" s="167" customFormat="1" ht="23.45" customHeight="1" x14ac:dyDescent="0.35">
      <c r="A43" s="225"/>
      <c r="B43" s="226"/>
      <c r="C43" s="242" t="s">
        <v>156</v>
      </c>
      <c r="D43" s="443" t="s">
        <v>157</v>
      </c>
      <c r="E43" s="438"/>
      <c r="F43" s="438"/>
      <c r="G43" s="440"/>
      <c r="H43" s="264" t="s">
        <v>158</v>
      </c>
      <c r="I43" s="222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  <c r="ES43" s="166"/>
      <c r="ET43" s="166"/>
      <c r="EU43" s="166"/>
      <c r="EV43" s="166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6"/>
      <c r="FL43" s="166"/>
      <c r="FM43" s="166"/>
      <c r="FN43" s="166"/>
      <c r="FO43" s="166"/>
      <c r="FP43" s="166"/>
      <c r="FQ43" s="166"/>
      <c r="FR43" s="166"/>
      <c r="FS43" s="166"/>
      <c r="FT43" s="166"/>
      <c r="FU43" s="166"/>
      <c r="FV43" s="166"/>
      <c r="FW43" s="166"/>
      <c r="FX43" s="166"/>
      <c r="FY43" s="166"/>
      <c r="FZ43" s="166"/>
      <c r="GA43" s="166"/>
      <c r="GB43" s="166"/>
      <c r="GC43" s="166"/>
      <c r="GD43" s="166"/>
      <c r="GE43" s="166"/>
      <c r="GF43" s="166"/>
      <c r="GG43" s="166"/>
      <c r="GH43" s="166"/>
      <c r="GI43" s="166"/>
      <c r="GJ43" s="166"/>
      <c r="GK43" s="166"/>
      <c r="GL43" s="166"/>
      <c r="GM43" s="166"/>
      <c r="GN43" s="166"/>
      <c r="GO43" s="166"/>
      <c r="GP43" s="166"/>
      <c r="GQ43" s="166"/>
      <c r="GR43" s="166"/>
      <c r="GS43" s="166"/>
      <c r="GT43" s="166"/>
      <c r="GU43" s="166"/>
      <c r="GV43" s="166"/>
      <c r="GW43" s="166"/>
      <c r="GX43" s="166"/>
      <c r="GY43" s="166"/>
      <c r="GZ43" s="166"/>
      <c r="HA43" s="166"/>
      <c r="HB43" s="166"/>
      <c r="HC43" s="166"/>
      <c r="HD43" s="166"/>
      <c r="HE43" s="166"/>
      <c r="HF43" s="166"/>
      <c r="HG43" s="166"/>
      <c r="HH43" s="166"/>
      <c r="HI43" s="166"/>
      <c r="HJ43" s="166"/>
      <c r="HK43" s="166"/>
      <c r="HL43" s="166"/>
      <c r="HM43" s="166"/>
      <c r="HN43" s="166"/>
      <c r="HO43" s="166"/>
      <c r="HP43" s="166"/>
      <c r="HQ43" s="166"/>
      <c r="HR43" s="166"/>
      <c r="HS43" s="166"/>
      <c r="HT43" s="166"/>
      <c r="HU43" s="166"/>
      <c r="HV43" s="166"/>
      <c r="HW43" s="166"/>
      <c r="HX43" s="166"/>
      <c r="HY43" s="166"/>
      <c r="HZ43" s="166"/>
      <c r="IA43" s="166"/>
      <c r="IB43" s="166"/>
      <c r="IC43" s="166"/>
      <c r="ID43" s="166"/>
      <c r="IE43" s="166"/>
      <c r="IF43" s="166"/>
      <c r="IG43" s="166"/>
      <c r="IH43" s="166"/>
      <c r="II43" s="166"/>
      <c r="IJ43" s="166"/>
      <c r="IK43" s="166"/>
      <c r="IL43" s="166"/>
      <c r="IM43" s="166"/>
      <c r="IN43" s="166"/>
      <c r="IO43" s="166"/>
      <c r="IP43" s="166"/>
      <c r="IQ43" s="166"/>
      <c r="IR43" s="166"/>
      <c r="IS43" s="166"/>
      <c r="IT43" s="166"/>
      <c r="IU43" s="166"/>
      <c r="IV43" s="166"/>
    </row>
    <row r="44" spans="1:256" s="167" customFormat="1" ht="23.45" customHeight="1" x14ac:dyDescent="0.35">
      <c r="A44" s="159" t="s">
        <v>159</v>
      </c>
      <c r="B44" s="222"/>
      <c r="C44" s="243" t="s">
        <v>311</v>
      </c>
      <c r="D44" s="441" t="s">
        <v>312</v>
      </c>
      <c r="E44" s="176" t="s">
        <v>160</v>
      </c>
      <c r="F44" s="176" t="s">
        <v>161</v>
      </c>
      <c r="G44" s="432" t="s">
        <v>313</v>
      </c>
      <c r="H44" s="262" t="s">
        <v>151</v>
      </c>
      <c r="I44" s="222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/>
      <c r="DZ44" s="166"/>
      <c r="EA44" s="166"/>
      <c r="EB44" s="166"/>
      <c r="EC44" s="166"/>
      <c r="ED44" s="166"/>
      <c r="EE44" s="166"/>
      <c r="EF44" s="166"/>
      <c r="EG44" s="166"/>
      <c r="EH44" s="166"/>
      <c r="EI44" s="166"/>
      <c r="EJ44" s="166"/>
      <c r="EK44" s="166"/>
      <c r="EL44" s="166"/>
      <c r="EM44" s="166"/>
      <c r="EN44" s="166"/>
      <c r="EO44" s="166"/>
      <c r="EP44" s="166"/>
      <c r="EQ44" s="166"/>
      <c r="ER44" s="166"/>
      <c r="ES44" s="166"/>
      <c r="ET44" s="166"/>
      <c r="EU44" s="166"/>
      <c r="EV44" s="166"/>
      <c r="EW44" s="166"/>
      <c r="EX44" s="166"/>
      <c r="EY44" s="166"/>
      <c r="EZ44" s="166"/>
      <c r="FA44" s="166"/>
      <c r="FB44" s="166"/>
      <c r="FC44" s="166"/>
      <c r="FD44" s="166"/>
      <c r="FE44" s="166"/>
      <c r="FF44" s="166"/>
      <c r="FG44" s="166"/>
      <c r="FH44" s="166"/>
      <c r="FI44" s="166"/>
      <c r="FJ44" s="166"/>
      <c r="FK44" s="166"/>
      <c r="FL44" s="166"/>
      <c r="FM44" s="166"/>
      <c r="FN44" s="166"/>
      <c r="FO44" s="166"/>
      <c r="FP44" s="166"/>
      <c r="FQ44" s="166"/>
      <c r="FR44" s="166"/>
      <c r="FS44" s="166"/>
      <c r="FT44" s="166"/>
      <c r="FU44" s="166"/>
      <c r="FV44" s="166"/>
      <c r="FW44" s="166"/>
      <c r="FX44" s="166"/>
      <c r="FY44" s="166"/>
      <c r="FZ44" s="166"/>
      <c r="GA44" s="166"/>
      <c r="GB44" s="166"/>
      <c r="GC44" s="166"/>
      <c r="GD44" s="166"/>
      <c r="GE44" s="166"/>
      <c r="GF44" s="166"/>
      <c r="GG44" s="166"/>
      <c r="GH44" s="166"/>
      <c r="GI44" s="166"/>
      <c r="GJ44" s="166"/>
      <c r="GK44" s="166"/>
      <c r="GL44" s="166"/>
      <c r="GM44" s="166"/>
      <c r="GN44" s="166"/>
      <c r="GO44" s="166"/>
      <c r="GP44" s="166"/>
      <c r="GQ44" s="166"/>
      <c r="GR44" s="166"/>
      <c r="GS44" s="166"/>
      <c r="GT44" s="166"/>
      <c r="GU44" s="166"/>
      <c r="GV44" s="166"/>
      <c r="GW44" s="166"/>
      <c r="GX44" s="166"/>
      <c r="GY44" s="166"/>
      <c r="GZ44" s="166"/>
      <c r="HA44" s="166"/>
      <c r="HB44" s="166"/>
      <c r="HC44" s="166"/>
      <c r="HD44" s="166"/>
      <c r="HE44" s="166"/>
      <c r="HF44" s="166"/>
      <c r="HG44" s="166"/>
      <c r="HH44" s="166"/>
      <c r="HI44" s="166"/>
      <c r="HJ44" s="166"/>
      <c r="HK44" s="166"/>
      <c r="HL44" s="166"/>
      <c r="HM44" s="166"/>
      <c r="HN44" s="166"/>
      <c r="HO44" s="166"/>
      <c r="HP44" s="166"/>
      <c r="HQ44" s="166"/>
      <c r="HR44" s="166"/>
      <c r="HS44" s="166"/>
      <c r="HT44" s="166"/>
      <c r="HU44" s="166"/>
      <c r="HV44" s="166"/>
      <c r="HW44" s="166"/>
      <c r="HX44" s="166"/>
      <c r="HY44" s="166"/>
      <c r="HZ44" s="166"/>
      <c r="IA44" s="166"/>
      <c r="IB44" s="166"/>
      <c r="IC44" s="166"/>
      <c r="ID44" s="166"/>
      <c r="IE44" s="166"/>
      <c r="IF44" s="166"/>
      <c r="IG44" s="166"/>
      <c r="IH44" s="166"/>
      <c r="II44" s="166"/>
      <c r="IJ44" s="166"/>
      <c r="IK44" s="166"/>
      <c r="IL44" s="166"/>
      <c r="IM44" s="166"/>
      <c r="IN44" s="166"/>
      <c r="IO44" s="166"/>
      <c r="IP44" s="166"/>
      <c r="IQ44" s="166"/>
      <c r="IR44" s="166"/>
      <c r="IS44" s="166"/>
      <c r="IT44" s="166"/>
      <c r="IU44" s="166"/>
      <c r="IV44" s="166"/>
    </row>
    <row r="45" spans="1:256" s="167" customFormat="1" ht="23.45" customHeight="1" x14ac:dyDescent="0.35">
      <c r="A45" s="223"/>
      <c r="B45" s="224"/>
      <c r="C45" s="244"/>
      <c r="D45" s="442"/>
      <c r="E45" s="390" t="s">
        <v>162</v>
      </c>
      <c r="F45" s="390" t="s">
        <v>163</v>
      </c>
      <c r="G45" s="436"/>
      <c r="H45" s="263"/>
      <c r="I45" s="222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  <c r="DQ45" s="166"/>
      <c r="DR45" s="166"/>
      <c r="DS45" s="166"/>
      <c r="DT45" s="166"/>
      <c r="DU45" s="166"/>
      <c r="DV45" s="166"/>
      <c r="DW45" s="166"/>
      <c r="DX45" s="166"/>
      <c r="DY45" s="166"/>
      <c r="DZ45" s="166"/>
      <c r="EA45" s="166"/>
      <c r="EB45" s="166"/>
      <c r="EC45" s="166"/>
      <c r="ED45" s="166"/>
      <c r="EE45" s="166"/>
      <c r="EF45" s="166"/>
      <c r="EG45" s="166"/>
      <c r="EH45" s="166"/>
      <c r="EI45" s="166"/>
      <c r="EJ45" s="166"/>
      <c r="EK45" s="166"/>
      <c r="EL45" s="166"/>
      <c r="EM45" s="166"/>
      <c r="EN45" s="166"/>
      <c r="EO45" s="166"/>
      <c r="EP45" s="166"/>
      <c r="EQ45" s="166"/>
      <c r="ER45" s="166"/>
      <c r="ES45" s="166"/>
      <c r="ET45" s="166"/>
      <c r="EU45" s="166"/>
      <c r="EV45" s="166"/>
      <c r="EW45" s="166"/>
      <c r="EX45" s="166"/>
      <c r="EY45" s="166"/>
      <c r="EZ45" s="166"/>
      <c r="FA45" s="166"/>
      <c r="FB45" s="166"/>
      <c r="FC45" s="166"/>
      <c r="FD45" s="166"/>
      <c r="FE45" s="166"/>
      <c r="FF45" s="166"/>
      <c r="FG45" s="166"/>
      <c r="FH45" s="166"/>
      <c r="FI45" s="166"/>
      <c r="FJ45" s="166"/>
      <c r="FK45" s="166"/>
      <c r="FL45" s="166"/>
      <c r="FM45" s="166"/>
      <c r="FN45" s="166"/>
      <c r="FO45" s="166"/>
      <c r="FP45" s="166"/>
      <c r="FQ45" s="166"/>
      <c r="FR45" s="166"/>
      <c r="FS45" s="166"/>
      <c r="FT45" s="166"/>
      <c r="FU45" s="166"/>
      <c r="FV45" s="166"/>
      <c r="FW45" s="166"/>
      <c r="FX45" s="166"/>
      <c r="FY45" s="166"/>
      <c r="FZ45" s="166"/>
      <c r="GA45" s="166"/>
      <c r="GB45" s="166"/>
      <c r="GC45" s="166"/>
      <c r="GD45" s="166"/>
      <c r="GE45" s="166"/>
      <c r="GF45" s="166"/>
      <c r="GG45" s="166"/>
      <c r="GH45" s="166"/>
      <c r="GI45" s="166"/>
      <c r="GJ45" s="166"/>
      <c r="GK45" s="166"/>
      <c r="GL45" s="166"/>
      <c r="GM45" s="166"/>
      <c r="GN45" s="166"/>
      <c r="GO45" s="166"/>
      <c r="GP45" s="166"/>
      <c r="GQ45" s="166"/>
      <c r="GR45" s="166"/>
      <c r="GS45" s="166"/>
      <c r="GT45" s="166"/>
      <c r="GU45" s="166"/>
      <c r="GV45" s="166"/>
      <c r="GW45" s="166"/>
      <c r="GX45" s="166"/>
      <c r="GY45" s="166"/>
      <c r="GZ45" s="166"/>
      <c r="HA45" s="166"/>
      <c r="HB45" s="166"/>
      <c r="HC45" s="166"/>
      <c r="HD45" s="166"/>
      <c r="HE45" s="166"/>
      <c r="HF45" s="166"/>
      <c r="HG45" s="166"/>
      <c r="HH45" s="166"/>
      <c r="HI45" s="166"/>
      <c r="HJ45" s="166"/>
      <c r="HK45" s="166"/>
      <c r="HL45" s="166"/>
      <c r="HM45" s="166"/>
      <c r="HN45" s="166"/>
      <c r="HO45" s="166"/>
      <c r="HP45" s="166"/>
      <c r="HQ45" s="166"/>
      <c r="HR45" s="166"/>
      <c r="HS45" s="166"/>
      <c r="HT45" s="166"/>
      <c r="HU45" s="166"/>
      <c r="HV45" s="166"/>
      <c r="HW45" s="166"/>
      <c r="HX45" s="166"/>
      <c r="HY45" s="166"/>
      <c r="HZ45" s="166"/>
      <c r="IA45" s="166"/>
      <c r="IB45" s="166"/>
      <c r="IC45" s="166"/>
      <c r="ID45" s="166"/>
      <c r="IE45" s="166"/>
      <c r="IF45" s="166"/>
      <c r="IG45" s="166"/>
      <c r="IH45" s="166"/>
      <c r="II45" s="166"/>
      <c r="IJ45" s="166"/>
      <c r="IK45" s="166"/>
      <c r="IL45" s="166"/>
      <c r="IM45" s="166"/>
      <c r="IN45" s="166"/>
      <c r="IO45" s="166"/>
      <c r="IP45" s="166"/>
      <c r="IQ45" s="166"/>
      <c r="IR45" s="166"/>
      <c r="IS45" s="166"/>
      <c r="IT45" s="166"/>
      <c r="IU45" s="166"/>
      <c r="IV45" s="166"/>
    </row>
    <row r="46" spans="1:256" ht="23.45" customHeight="1" x14ac:dyDescent="0.35">
      <c r="A46" s="227" t="s">
        <v>298</v>
      </c>
      <c r="B46" s="228" t="s">
        <v>6</v>
      </c>
      <c r="C46" s="245">
        <f>SUM(C47:C49)</f>
        <v>19351329.140000001</v>
      </c>
      <c r="D46" s="237">
        <f>SUM(D47:D49)</f>
        <v>25550000</v>
      </c>
      <c r="E46" s="391" t="s">
        <v>162</v>
      </c>
      <c r="F46" s="392">
        <f>G46-D46</f>
        <v>-1950000</v>
      </c>
      <c r="G46" s="253">
        <f>SUM(G47:G49)</f>
        <v>23600000</v>
      </c>
      <c r="H46" s="265"/>
      <c r="I46" s="20"/>
    </row>
    <row r="47" spans="1:256" s="4" customFormat="1" ht="23.45" customHeight="1" x14ac:dyDescent="0.35">
      <c r="A47" s="229" t="s">
        <v>164</v>
      </c>
      <c r="B47" s="230"/>
      <c r="C47" s="246">
        <v>17992367.5</v>
      </c>
      <c r="D47" s="169">
        <v>24000000</v>
      </c>
      <c r="E47" s="38" t="s">
        <v>162</v>
      </c>
      <c r="F47" s="64">
        <f>G47-D47</f>
        <v>-2000000</v>
      </c>
      <c r="G47" s="254">
        <v>22000000</v>
      </c>
      <c r="H47" s="266"/>
      <c r="I47" s="13">
        <f>SUM(G47:G49)</f>
        <v>23600000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4" customFormat="1" ht="23.45" customHeight="1" x14ac:dyDescent="0.35">
      <c r="A48" s="229" t="s">
        <v>165</v>
      </c>
      <c r="B48" s="230"/>
      <c r="C48" s="246">
        <v>155843.64000000001</v>
      </c>
      <c r="D48" s="169">
        <v>50000</v>
      </c>
      <c r="E48" s="42" t="s">
        <v>166</v>
      </c>
      <c r="F48" s="155">
        <f>G48-D48</f>
        <v>50000</v>
      </c>
      <c r="G48" s="254">
        <v>100000</v>
      </c>
      <c r="H48" s="266"/>
      <c r="I48" s="15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4" customFormat="1" ht="23.45" customHeight="1" x14ac:dyDescent="0.35">
      <c r="A49" s="229" t="s">
        <v>167</v>
      </c>
      <c r="B49" s="230"/>
      <c r="C49" s="246">
        <v>1203118</v>
      </c>
      <c r="D49" s="169">
        <v>1500000</v>
      </c>
      <c r="E49" s="44"/>
      <c r="F49" s="64"/>
      <c r="G49" s="254">
        <v>1500000</v>
      </c>
      <c r="H49" s="266"/>
      <c r="I49" s="15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23.45" customHeight="1" x14ac:dyDescent="0.3">
      <c r="A50" s="231"/>
      <c r="B50" s="231"/>
      <c r="C50" s="247"/>
      <c r="D50" s="142"/>
      <c r="E50" s="45"/>
      <c r="F50" s="43"/>
      <c r="G50" s="255"/>
      <c r="H50" s="267"/>
      <c r="I50" s="20"/>
    </row>
    <row r="51" spans="1:256" ht="23.45" customHeight="1" x14ac:dyDescent="0.35">
      <c r="A51" s="232" t="s">
        <v>299</v>
      </c>
      <c r="B51" s="232" t="s">
        <v>6</v>
      </c>
      <c r="C51" s="248">
        <f>SUM($C$53:$C$55)</f>
        <v>16141123.43</v>
      </c>
      <c r="D51" s="238">
        <f>SUM($D$53:$D$55)</f>
        <v>19000000</v>
      </c>
      <c r="E51" s="74" t="s">
        <v>162</v>
      </c>
      <c r="F51" s="393">
        <f>G51-D51</f>
        <v>-2000000</v>
      </c>
      <c r="G51" s="256">
        <f>SUM($G$53:$G$55)</f>
        <v>17000000</v>
      </c>
      <c r="H51" s="268"/>
      <c r="I51" s="20"/>
    </row>
    <row r="52" spans="1:256" s="4" customFormat="1" ht="23.45" customHeight="1" x14ac:dyDescent="0.35">
      <c r="A52" s="444" t="s">
        <v>168</v>
      </c>
      <c r="B52" s="445"/>
      <c r="C52" s="249"/>
      <c r="D52" s="161"/>
      <c r="E52" s="157"/>
      <c r="F52" s="155"/>
      <c r="G52" s="257"/>
      <c r="H52" s="266"/>
      <c r="I52" s="15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4" customFormat="1" ht="23.45" customHeight="1" x14ac:dyDescent="0.35">
      <c r="A53" s="229" t="s">
        <v>309</v>
      </c>
      <c r="B53" s="230"/>
      <c r="C53" s="246">
        <v>3228224.69</v>
      </c>
      <c r="D53" s="169">
        <v>3800000</v>
      </c>
      <c r="E53" s="38" t="s">
        <v>162</v>
      </c>
      <c r="F53" s="64">
        <f>G53-D53</f>
        <v>-400000</v>
      </c>
      <c r="G53" s="254">
        <v>3400000</v>
      </c>
      <c r="H53" s="266"/>
      <c r="I53" s="118">
        <f>8658010.93*15/100</f>
        <v>1298701.6394999998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4" customFormat="1" ht="23.45" customHeight="1" x14ac:dyDescent="0.35">
      <c r="A54" s="229" t="s">
        <v>169</v>
      </c>
      <c r="B54" s="230"/>
      <c r="C54" s="246">
        <v>4842337.03</v>
      </c>
      <c r="D54" s="239">
        <v>5700000</v>
      </c>
      <c r="E54" s="38" t="s">
        <v>162</v>
      </c>
      <c r="F54" s="64">
        <f>G54-D54</f>
        <v>-600000</v>
      </c>
      <c r="G54" s="258">
        <v>5100000</v>
      </c>
      <c r="H54" s="266"/>
      <c r="I54" s="118">
        <f>8658010.93*30/100</f>
        <v>2597403.2789999996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4" customFormat="1" ht="23.45" customHeight="1" x14ac:dyDescent="0.35">
      <c r="A55" s="229" t="s">
        <v>310</v>
      </c>
      <c r="B55" s="230"/>
      <c r="C55" s="246">
        <v>8070561.71</v>
      </c>
      <c r="D55" s="239">
        <v>9500000</v>
      </c>
      <c r="E55" s="38" t="s">
        <v>162</v>
      </c>
      <c r="F55" s="64">
        <f>G55-D55</f>
        <v>-1000000</v>
      </c>
      <c r="G55" s="258">
        <v>8500000</v>
      </c>
      <c r="H55" s="266"/>
      <c r="I55" s="118">
        <f>8658010.93*55/100</f>
        <v>4761906.0115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ht="23.45" customHeight="1" x14ac:dyDescent="0.35">
      <c r="A56" s="233"/>
      <c r="B56" s="231"/>
      <c r="C56" s="250"/>
      <c r="D56" s="240"/>
      <c r="E56" s="49"/>
      <c r="F56" s="43"/>
      <c r="G56" s="259"/>
      <c r="H56" s="267"/>
      <c r="I56" s="20"/>
    </row>
    <row r="57" spans="1:256" ht="20.100000000000001" customHeight="1" x14ac:dyDescent="0.3">
      <c r="A57" s="231"/>
      <c r="B57" s="231"/>
      <c r="C57" s="247"/>
      <c r="D57" s="142"/>
      <c r="E57" s="45"/>
      <c r="F57" s="45"/>
      <c r="G57" s="255"/>
      <c r="H57" s="267"/>
      <c r="I57" s="20"/>
    </row>
    <row r="58" spans="1:256" ht="20.100000000000001" customHeight="1" x14ac:dyDescent="0.3">
      <c r="A58" s="231"/>
      <c r="B58" s="231"/>
      <c r="C58" s="247"/>
      <c r="D58" s="142"/>
      <c r="E58" s="45"/>
      <c r="F58" s="45"/>
      <c r="G58" s="255"/>
      <c r="H58" s="267"/>
      <c r="I58" s="20"/>
    </row>
    <row r="59" spans="1:256" ht="20.100000000000001" customHeight="1" x14ac:dyDescent="0.3">
      <c r="A59" s="231"/>
      <c r="B59" s="231"/>
      <c r="C59" s="247"/>
      <c r="D59" s="142"/>
      <c r="E59" s="45"/>
      <c r="F59" s="45"/>
      <c r="G59" s="255"/>
      <c r="H59" s="267"/>
      <c r="I59" s="20"/>
    </row>
    <row r="60" spans="1:256" ht="20.100000000000001" customHeight="1" x14ac:dyDescent="0.3">
      <c r="A60" s="231"/>
      <c r="B60" s="231"/>
      <c r="C60" s="247"/>
      <c r="D60" s="142"/>
      <c r="E60" s="45"/>
      <c r="F60" s="45"/>
      <c r="G60" s="255"/>
      <c r="H60" s="267"/>
      <c r="I60" s="20"/>
    </row>
    <row r="61" spans="1:256" ht="20.100000000000001" customHeight="1" x14ac:dyDescent="0.3">
      <c r="A61" s="231"/>
      <c r="B61" s="231"/>
      <c r="C61" s="247"/>
      <c r="D61" s="142"/>
      <c r="E61" s="45"/>
      <c r="F61" s="45"/>
      <c r="G61" s="255"/>
      <c r="H61" s="267"/>
      <c r="I61" s="20"/>
    </row>
    <row r="62" spans="1:256" ht="20.100000000000001" customHeight="1" x14ac:dyDescent="0.3">
      <c r="A62" s="231"/>
      <c r="B62" s="231"/>
      <c r="C62" s="247"/>
      <c r="D62" s="142"/>
      <c r="E62" s="45"/>
      <c r="F62" s="45"/>
      <c r="G62" s="255"/>
      <c r="H62" s="267"/>
      <c r="I62" s="20"/>
    </row>
    <row r="63" spans="1:256" ht="20.100000000000001" customHeight="1" x14ac:dyDescent="0.3">
      <c r="A63" s="231"/>
      <c r="B63" s="231"/>
      <c r="C63" s="247"/>
      <c r="D63" s="142"/>
      <c r="E63" s="45"/>
      <c r="F63" s="45"/>
      <c r="G63" s="255"/>
      <c r="H63" s="267"/>
      <c r="I63" s="20"/>
    </row>
    <row r="64" spans="1:256" ht="20.100000000000001" customHeight="1" x14ac:dyDescent="0.3">
      <c r="A64" s="231"/>
      <c r="B64" s="231"/>
      <c r="C64" s="247"/>
      <c r="D64" s="142"/>
      <c r="E64" s="45"/>
      <c r="F64" s="45"/>
      <c r="G64" s="255"/>
      <c r="H64" s="267"/>
      <c r="I64" s="20"/>
    </row>
    <row r="65" spans="1:256" ht="20.100000000000001" customHeight="1" x14ac:dyDescent="0.3">
      <c r="A65" s="231"/>
      <c r="B65" s="231"/>
      <c r="C65" s="247"/>
      <c r="D65" s="142"/>
      <c r="E65" s="45"/>
      <c r="F65" s="45"/>
      <c r="G65" s="255"/>
      <c r="H65" s="267"/>
      <c r="I65" s="20"/>
    </row>
    <row r="66" spans="1:256" ht="20.100000000000001" customHeight="1" x14ac:dyDescent="0.3">
      <c r="A66" s="231"/>
      <c r="B66" s="231"/>
      <c r="C66" s="247"/>
      <c r="D66" s="142"/>
      <c r="E66" s="45"/>
      <c r="F66" s="45"/>
      <c r="G66" s="255"/>
      <c r="H66" s="267"/>
      <c r="I66" s="20"/>
    </row>
    <row r="67" spans="1:256" ht="20.100000000000001" customHeight="1" x14ac:dyDescent="0.3">
      <c r="A67" s="231"/>
      <c r="B67" s="231"/>
      <c r="C67" s="247"/>
      <c r="D67" s="142"/>
      <c r="E67" s="45"/>
      <c r="F67" s="45"/>
      <c r="G67" s="255"/>
      <c r="H67" s="267"/>
      <c r="I67" s="20"/>
    </row>
    <row r="68" spans="1:256" ht="20.100000000000001" customHeight="1" x14ac:dyDescent="0.3">
      <c r="A68" s="231"/>
      <c r="B68" s="231"/>
      <c r="C68" s="247"/>
      <c r="D68" s="142"/>
      <c r="E68" s="45"/>
      <c r="F68" s="45"/>
      <c r="G68" s="255"/>
      <c r="H68" s="267"/>
      <c r="I68" s="20"/>
    </row>
    <row r="69" spans="1:256" ht="20.100000000000001" customHeight="1" x14ac:dyDescent="0.3">
      <c r="A69" s="231"/>
      <c r="B69" s="231"/>
      <c r="C69" s="247"/>
      <c r="D69" s="142"/>
      <c r="E69" s="45"/>
      <c r="F69" s="45"/>
      <c r="G69" s="255"/>
      <c r="H69" s="267"/>
      <c r="I69" s="20"/>
    </row>
    <row r="70" spans="1:256" ht="20.100000000000001" customHeight="1" x14ac:dyDescent="0.3">
      <c r="A70" s="231"/>
      <c r="B70" s="231"/>
      <c r="C70" s="247"/>
      <c r="D70" s="142"/>
      <c r="E70" s="45"/>
      <c r="F70" s="45"/>
      <c r="G70" s="255"/>
      <c r="H70" s="267"/>
      <c r="I70" s="20"/>
    </row>
    <row r="71" spans="1:256" ht="20.100000000000001" customHeight="1" x14ac:dyDescent="0.3">
      <c r="A71" s="231"/>
      <c r="B71" s="231"/>
      <c r="C71" s="247"/>
      <c r="D71" s="142"/>
      <c r="E71" s="45"/>
      <c r="F71" s="45"/>
      <c r="G71" s="255"/>
      <c r="H71" s="267"/>
      <c r="I71" s="20"/>
    </row>
    <row r="72" spans="1:256" ht="20.100000000000001" customHeight="1" x14ac:dyDescent="0.3">
      <c r="A72" s="231"/>
      <c r="B72" s="231"/>
      <c r="C72" s="247"/>
      <c r="D72" s="142"/>
      <c r="E72" s="45"/>
      <c r="F72" s="45"/>
      <c r="G72" s="255"/>
      <c r="H72" s="267"/>
      <c r="I72" s="20"/>
    </row>
    <row r="73" spans="1:256" ht="20.100000000000001" customHeight="1" x14ac:dyDescent="0.3">
      <c r="A73" s="234"/>
      <c r="B73" s="234"/>
      <c r="C73" s="251"/>
      <c r="D73" s="105"/>
      <c r="E73" s="50"/>
      <c r="F73" s="50"/>
      <c r="G73" s="260"/>
      <c r="H73" s="269"/>
      <c r="I73" s="20"/>
    </row>
    <row r="74" spans="1:256" ht="23.45" customHeight="1" x14ac:dyDescent="0.35">
      <c r="A74" s="235" t="s">
        <v>170</v>
      </c>
      <c r="B74" s="236"/>
      <c r="C74" s="252">
        <f>SUM(C46+C51)</f>
        <v>35492452.57</v>
      </c>
      <c r="D74" s="241">
        <f>SUM(D46+D51)</f>
        <v>44550000</v>
      </c>
      <c r="E74" s="190" t="s">
        <v>162</v>
      </c>
      <c r="F74" s="191">
        <f>SUM(G74-D74)</f>
        <v>-3950000</v>
      </c>
      <c r="G74" s="261">
        <f>SUM(G46+G51)</f>
        <v>40600000</v>
      </c>
      <c r="H74" s="270"/>
      <c r="I74" s="20"/>
    </row>
    <row r="75" spans="1:256" s="17" customFormat="1" ht="23.45" customHeight="1" x14ac:dyDescent="0.35">
      <c r="A75" s="11"/>
      <c r="B75" s="9"/>
      <c r="C75" s="187"/>
      <c r="D75" s="10"/>
      <c r="E75" s="188"/>
      <c r="F75" s="189"/>
      <c r="G75" s="10"/>
      <c r="H75" s="9"/>
      <c r="I75" s="20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</row>
    <row r="76" spans="1:256" ht="23.45" customHeight="1" x14ac:dyDescent="0.35">
      <c r="A76" s="430" t="s">
        <v>330</v>
      </c>
      <c r="B76" s="431"/>
      <c r="C76" s="431"/>
      <c r="D76" s="431"/>
      <c r="E76" s="431"/>
      <c r="F76" s="431"/>
      <c r="G76" s="431"/>
      <c r="H76" s="431"/>
      <c r="I76" s="20"/>
    </row>
    <row r="77" spans="1:256" ht="29.45" customHeight="1" x14ac:dyDescent="0.4">
      <c r="A77" s="405" t="s">
        <v>300</v>
      </c>
      <c r="B77" s="406"/>
      <c r="C77" s="406"/>
      <c r="D77" s="406"/>
      <c r="E77" s="406"/>
      <c r="F77" s="406"/>
      <c r="G77" s="406"/>
      <c r="H77" s="406"/>
      <c r="I77" s="20"/>
    </row>
    <row r="78" spans="1:256" ht="23.45" customHeight="1" x14ac:dyDescent="0.35">
      <c r="A78" s="93" t="s">
        <v>171</v>
      </c>
      <c r="B78" s="94"/>
      <c r="C78" s="94"/>
      <c r="D78" s="94"/>
      <c r="E78" s="94"/>
      <c r="F78" s="93" t="s">
        <v>172</v>
      </c>
      <c r="G78" s="94"/>
      <c r="H78" s="94"/>
      <c r="I78" s="20"/>
    </row>
    <row r="79" spans="1:256" ht="23.45" customHeight="1" x14ac:dyDescent="0.35">
      <c r="A79" s="7" t="s">
        <v>301</v>
      </c>
      <c r="B79" s="95"/>
      <c r="C79" s="95"/>
      <c r="D79" s="95"/>
      <c r="E79" s="95"/>
      <c r="F79" s="95"/>
      <c r="G79" s="95"/>
      <c r="H79" s="20"/>
      <c r="I79" s="20"/>
    </row>
    <row r="80" spans="1:256" s="167" customFormat="1" ht="23.45" customHeight="1" x14ac:dyDescent="0.35">
      <c r="A80" s="225"/>
      <c r="B80" s="171"/>
      <c r="C80" s="172" t="s">
        <v>173</v>
      </c>
      <c r="D80" s="437" t="s">
        <v>157</v>
      </c>
      <c r="E80" s="438"/>
      <c r="F80" s="438"/>
      <c r="G80" s="440"/>
      <c r="H80" s="264" t="s">
        <v>158</v>
      </c>
      <c r="I80" s="222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166"/>
      <c r="BZ80" s="166"/>
      <c r="CA80" s="166"/>
      <c r="CB80" s="166"/>
      <c r="CC80" s="166"/>
      <c r="CD80" s="166"/>
      <c r="CE80" s="166"/>
      <c r="CF80" s="166"/>
      <c r="CG80" s="166"/>
      <c r="CH80" s="166"/>
      <c r="CI80" s="166"/>
      <c r="CJ80" s="166"/>
      <c r="CK80" s="166"/>
      <c r="CL80" s="166"/>
      <c r="CM80" s="166"/>
      <c r="CN80" s="166"/>
      <c r="CO80" s="166"/>
      <c r="CP80" s="166"/>
      <c r="CQ80" s="166"/>
      <c r="CR80" s="166"/>
      <c r="CS80" s="166"/>
      <c r="CT80" s="166"/>
      <c r="CU80" s="166"/>
      <c r="CV80" s="166"/>
      <c r="CW80" s="166"/>
      <c r="CX80" s="166"/>
      <c r="CY80" s="166"/>
      <c r="CZ80" s="166"/>
      <c r="DA80" s="166"/>
      <c r="DB80" s="166"/>
      <c r="DC80" s="166"/>
      <c r="DD80" s="166"/>
      <c r="DE80" s="166"/>
      <c r="DF80" s="166"/>
      <c r="DG80" s="166"/>
      <c r="DH80" s="166"/>
      <c r="DI80" s="166"/>
      <c r="DJ80" s="166"/>
      <c r="DK80" s="166"/>
      <c r="DL80" s="166"/>
      <c r="DM80" s="166"/>
      <c r="DN80" s="166"/>
      <c r="DO80" s="166"/>
      <c r="DP80" s="166"/>
      <c r="DQ80" s="166"/>
      <c r="DR80" s="166"/>
      <c r="DS80" s="166"/>
      <c r="DT80" s="166"/>
      <c r="DU80" s="166"/>
      <c r="DV80" s="166"/>
      <c r="DW80" s="166"/>
      <c r="DX80" s="166"/>
      <c r="DY80" s="166"/>
      <c r="DZ80" s="166"/>
      <c r="EA80" s="166"/>
      <c r="EB80" s="166"/>
      <c r="EC80" s="166"/>
      <c r="ED80" s="166"/>
      <c r="EE80" s="166"/>
      <c r="EF80" s="166"/>
      <c r="EG80" s="166"/>
      <c r="EH80" s="166"/>
      <c r="EI80" s="166"/>
      <c r="EJ80" s="166"/>
      <c r="EK80" s="166"/>
      <c r="EL80" s="166"/>
      <c r="EM80" s="166"/>
      <c r="EN80" s="166"/>
      <c r="EO80" s="166"/>
      <c r="EP80" s="166"/>
      <c r="EQ80" s="166"/>
      <c r="ER80" s="166"/>
      <c r="ES80" s="166"/>
      <c r="ET80" s="166"/>
      <c r="EU80" s="166"/>
      <c r="EV80" s="166"/>
      <c r="EW80" s="166"/>
      <c r="EX80" s="166"/>
      <c r="EY80" s="166"/>
      <c r="EZ80" s="166"/>
      <c r="FA80" s="166"/>
      <c r="FB80" s="166"/>
      <c r="FC80" s="166"/>
      <c r="FD80" s="166"/>
      <c r="FE80" s="166"/>
      <c r="FF80" s="166"/>
      <c r="FG80" s="166"/>
      <c r="FH80" s="166"/>
      <c r="FI80" s="166"/>
      <c r="FJ80" s="166"/>
      <c r="FK80" s="166"/>
      <c r="FL80" s="166"/>
      <c r="FM80" s="166"/>
      <c r="FN80" s="166"/>
      <c r="FO80" s="166"/>
      <c r="FP80" s="166"/>
      <c r="FQ80" s="166"/>
      <c r="FR80" s="166"/>
      <c r="FS80" s="166"/>
      <c r="FT80" s="166"/>
      <c r="FU80" s="166"/>
      <c r="FV80" s="166"/>
      <c r="FW80" s="166"/>
      <c r="FX80" s="166"/>
      <c r="FY80" s="166"/>
      <c r="FZ80" s="166"/>
      <c r="GA80" s="166"/>
      <c r="GB80" s="166"/>
      <c r="GC80" s="166"/>
      <c r="GD80" s="166"/>
      <c r="GE80" s="166"/>
      <c r="GF80" s="166"/>
      <c r="GG80" s="166"/>
      <c r="GH80" s="166"/>
      <c r="GI80" s="166"/>
      <c r="GJ80" s="166"/>
      <c r="GK80" s="166"/>
      <c r="GL80" s="166"/>
      <c r="GM80" s="166"/>
      <c r="GN80" s="166"/>
      <c r="GO80" s="166"/>
      <c r="GP80" s="166"/>
      <c r="GQ80" s="166"/>
      <c r="GR80" s="166"/>
      <c r="GS80" s="166"/>
      <c r="GT80" s="166"/>
      <c r="GU80" s="166"/>
      <c r="GV80" s="166"/>
      <c r="GW80" s="166"/>
      <c r="GX80" s="166"/>
      <c r="GY80" s="166"/>
      <c r="GZ80" s="166"/>
      <c r="HA80" s="166"/>
      <c r="HB80" s="166"/>
      <c r="HC80" s="166"/>
      <c r="HD80" s="166"/>
      <c r="HE80" s="166"/>
      <c r="HF80" s="166"/>
      <c r="HG80" s="166"/>
      <c r="HH80" s="166"/>
      <c r="HI80" s="166"/>
      <c r="HJ80" s="166"/>
      <c r="HK80" s="166"/>
      <c r="HL80" s="166"/>
      <c r="HM80" s="166"/>
      <c r="HN80" s="166"/>
      <c r="HO80" s="166"/>
      <c r="HP80" s="166"/>
      <c r="HQ80" s="166"/>
      <c r="HR80" s="166"/>
      <c r="HS80" s="166"/>
      <c r="HT80" s="166"/>
      <c r="HU80" s="166"/>
      <c r="HV80" s="166"/>
      <c r="HW80" s="166"/>
      <c r="HX80" s="166"/>
      <c r="HY80" s="166"/>
      <c r="HZ80" s="166"/>
      <c r="IA80" s="166"/>
      <c r="IB80" s="166"/>
      <c r="IC80" s="166"/>
      <c r="ID80" s="166"/>
      <c r="IE80" s="166"/>
      <c r="IF80" s="166"/>
      <c r="IG80" s="166"/>
      <c r="IH80" s="166"/>
      <c r="II80" s="166"/>
      <c r="IJ80" s="166"/>
      <c r="IK80" s="166"/>
      <c r="IL80" s="166"/>
      <c r="IM80" s="166"/>
      <c r="IN80" s="166"/>
      <c r="IO80" s="166"/>
      <c r="IP80" s="166"/>
      <c r="IQ80" s="166"/>
      <c r="IR80" s="166"/>
      <c r="IS80" s="166"/>
      <c r="IT80" s="166"/>
      <c r="IU80" s="166"/>
      <c r="IV80" s="166"/>
    </row>
    <row r="81" spans="1:256" s="167" customFormat="1" ht="23.45" customHeight="1" x14ac:dyDescent="0.35">
      <c r="A81" s="159" t="s">
        <v>159</v>
      </c>
      <c r="B81" s="174"/>
      <c r="C81" s="175" t="s">
        <v>311</v>
      </c>
      <c r="D81" s="425" t="s">
        <v>312</v>
      </c>
      <c r="E81" s="176" t="s">
        <v>160</v>
      </c>
      <c r="F81" s="176" t="s">
        <v>161</v>
      </c>
      <c r="G81" s="432" t="s">
        <v>313</v>
      </c>
      <c r="H81" s="272" t="s">
        <v>151</v>
      </c>
      <c r="I81" s="222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66"/>
      <c r="CA81" s="166"/>
      <c r="CB81" s="166"/>
      <c r="CC81" s="166"/>
      <c r="CD81" s="166"/>
      <c r="CE81" s="166"/>
      <c r="CF81" s="166"/>
      <c r="CG81" s="166"/>
      <c r="CH81" s="166"/>
      <c r="CI81" s="166"/>
      <c r="CJ81" s="166"/>
      <c r="CK81" s="166"/>
      <c r="CL81" s="166"/>
      <c r="CM81" s="166"/>
      <c r="CN81" s="166"/>
      <c r="CO81" s="166"/>
      <c r="CP81" s="166"/>
      <c r="CQ81" s="166"/>
      <c r="CR81" s="166"/>
      <c r="CS81" s="166"/>
      <c r="CT81" s="166"/>
      <c r="CU81" s="166"/>
      <c r="CV81" s="166"/>
      <c r="CW81" s="166"/>
      <c r="CX81" s="166"/>
      <c r="CY81" s="166"/>
      <c r="CZ81" s="166"/>
      <c r="DA81" s="166"/>
      <c r="DB81" s="166"/>
      <c r="DC81" s="166"/>
      <c r="DD81" s="166"/>
      <c r="DE81" s="166"/>
      <c r="DF81" s="166"/>
      <c r="DG81" s="166"/>
      <c r="DH81" s="166"/>
      <c r="DI81" s="166"/>
      <c r="DJ81" s="166"/>
      <c r="DK81" s="166"/>
      <c r="DL81" s="166"/>
      <c r="DM81" s="166"/>
      <c r="DN81" s="166"/>
      <c r="DO81" s="166"/>
      <c r="DP81" s="166"/>
      <c r="DQ81" s="166"/>
      <c r="DR81" s="166"/>
      <c r="DS81" s="166"/>
      <c r="DT81" s="166"/>
      <c r="DU81" s="166"/>
      <c r="DV81" s="166"/>
      <c r="DW81" s="166"/>
      <c r="DX81" s="166"/>
      <c r="DY81" s="166"/>
      <c r="DZ81" s="166"/>
      <c r="EA81" s="166"/>
      <c r="EB81" s="166"/>
      <c r="EC81" s="166"/>
      <c r="ED81" s="166"/>
      <c r="EE81" s="166"/>
      <c r="EF81" s="166"/>
      <c r="EG81" s="166"/>
      <c r="EH81" s="166"/>
      <c r="EI81" s="166"/>
      <c r="EJ81" s="166"/>
      <c r="EK81" s="166"/>
      <c r="EL81" s="166"/>
      <c r="EM81" s="166"/>
      <c r="EN81" s="166"/>
      <c r="EO81" s="166"/>
      <c r="EP81" s="166"/>
      <c r="EQ81" s="166"/>
      <c r="ER81" s="166"/>
      <c r="ES81" s="166"/>
      <c r="ET81" s="166"/>
      <c r="EU81" s="166"/>
      <c r="EV81" s="166"/>
      <c r="EW81" s="166"/>
      <c r="EX81" s="166"/>
      <c r="EY81" s="166"/>
      <c r="EZ81" s="166"/>
      <c r="FA81" s="166"/>
      <c r="FB81" s="166"/>
      <c r="FC81" s="166"/>
      <c r="FD81" s="166"/>
      <c r="FE81" s="166"/>
      <c r="FF81" s="166"/>
      <c r="FG81" s="166"/>
      <c r="FH81" s="166"/>
      <c r="FI81" s="166"/>
      <c r="FJ81" s="166"/>
      <c r="FK81" s="166"/>
      <c r="FL81" s="166"/>
      <c r="FM81" s="166"/>
      <c r="FN81" s="166"/>
      <c r="FO81" s="166"/>
      <c r="FP81" s="166"/>
      <c r="FQ81" s="166"/>
      <c r="FR81" s="166"/>
      <c r="FS81" s="166"/>
      <c r="FT81" s="166"/>
      <c r="FU81" s="166"/>
      <c r="FV81" s="166"/>
      <c r="FW81" s="166"/>
      <c r="FX81" s="166"/>
      <c r="FY81" s="166"/>
      <c r="FZ81" s="166"/>
      <c r="GA81" s="166"/>
      <c r="GB81" s="166"/>
      <c r="GC81" s="166"/>
      <c r="GD81" s="166"/>
      <c r="GE81" s="166"/>
      <c r="GF81" s="166"/>
      <c r="GG81" s="166"/>
      <c r="GH81" s="166"/>
      <c r="GI81" s="166"/>
      <c r="GJ81" s="166"/>
      <c r="GK81" s="166"/>
      <c r="GL81" s="166"/>
      <c r="GM81" s="166"/>
      <c r="GN81" s="166"/>
      <c r="GO81" s="166"/>
      <c r="GP81" s="166"/>
      <c r="GQ81" s="166"/>
      <c r="GR81" s="166"/>
      <c r="GS81" s="166"/>
      <c r="GT81" s="166"/>
      <c r="GU81" s="166"/>
      <c r="GV81" s="166"/>
      <c r="GW81" s="166"/>
      <c r="GX81" s="166"/>
      <c r="GY81" s="166"/>
      <c r="GZ81" s="166"/>
      <c r="HA81" s="166"/>
      <c r="HB81" s="166"/>
      <c r="HC81" s="166"/>
      <c r="HD81" s="166"/>
      <c r="HE81" s="166"/>
      <c r="HF81" s="166"/>
      <c r="HG81" s="166"/>
      <c r="HH81" s="166"/>
      <c r="HI81" s="166"/>
      <c r="HJ81" s="166"/>
      <c r="HK81" s="166"/>
      <c r="HL81" s="166"/>
      <c r="HM81" s="166"/>
      <c r="HN81" s="166"/>
      <c r="HO81" s="166"/>
      <c r="HP81" s="166"/>
      <c r="HQ81" s="166"/>
      <c r="HR81" s="166"/>
      <c r="HS81" s="166"/>
      <c r="HT81" s="166"/>
      <c r="HU81" s="166"/>
      <c r="HV81" s="166"/>
      <c r="HW81" s="166"/>
      <c r="HX81" s="166"/>
      <c r="HY81" s="166"/>
      <c r="HZ81" s="166"/>
      <c r="IA81" s="166"/>
      <c r="IB81" s="166"/>
      <c r="IC81" s="166"/>
      <c r="ID81" s="166"/>
      <c r="IE81" s="166"/>
      <c r="IF81" s="166"/>
      <c r="IG81" s="166"/>
      <c r="IH81" s="166"/>
      <c r="II81" s="166"/>
      <c r="IJ81" s="166"/>
      <c r="IK81" s="166"/>
      <c r="IL81" s="166"/>
      <c r="IM81" s="166"/>
      <c r="IN81" s="166"/>
      <c r="IO81" s="166"/>
      <c r="IP81" s="166"/>
      <c r="IQ81" s="166"/>
      <c r="IR81" s="166"/>
      <c r="IS81" s="166"/>
      <c r="IT81" s="166"/>
      <c r="IU81" s="166"/>
      <c r="IV81" s="166"/>
    </row>
    <row r="82" spans="1:256" s="167" customFormat="1" ht="23.45" customHeight="1" x14ac:dyDescent="0.35">
      <c r="A82" s="223"/>
      <c r="B82" s="177"/>
      <c r="C82" s="178"/>
      <c r="D82" s="429"/>
      <c r="E82" s="132" t="s">
        <v>162</v>
      </c>
      <c r="F82" s="132" t="s">
        <v>163</v>
      </c>
      <c r="G82" s="436"/>
      <c r="H82" s="263"/>
      <c r="I82" s="222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66"/>
      <c r="CA82" s="166"/>
      <c r="CB82" s="166"/>
      <c r="CC82" s="166"/>
      <c r="CD82" s="166"/>
      <c r="CE82" s="166"/>
      <c r="CF82" s="166"/>
      <c r="CG82" s="166"/>
      <c r="CH82" s="166"/>
      <c r="CI82" s="166"/>
      <c r="CJ82" s="166"/>
      <c r="CK82" s="166"/>
      <c r="CL82" s="166"/>
      <c r="CM82" s="166"/>
      <c r="CN82" s="166"/>
      <c r="CO82" s="166"/>
      <c r="CP82" s="166"/>
      <c r="CQ82" s="166"/>
      <c r="CR82" s="166"/>
      <c r="CS82" s="166"/>
      <c r="CT82" s="166"/>
      <c r="CU82" s="166"/>
      <c r="CV82" s="166"/>
      <c r="CW82" s="166"/>
      <c r="CX82" s="166"/>
      <c r="CY82" s="166"/>
      <c r="CZ82" s="166"/>
      <c r="DA82" s="166"/>
      <c r="DB82" s="166"/>
      <c r="DC82" s="166"/>
      <c r="DD82" s="166"/>
      <c r="DE82" s="166"/>
      <c r="DF82" s="166"/>
      <c r="DG82" s="166"/>
      <c r="DH82" s="166"/>
      <c r="DI82" s="166"/>
      <c r="DJ82" s="166"/>
      <c r="DK82" s="166"/>
      <c r="DL82" s="166"/>
      <c r="DM82" s="166"/>
      <c r="DN82" s="166"/>
      <c r="DO82" s="166"/>
      <c r="DP82" s="166"/>
      <c r="DQ82" s="166"/>
      <c r="DR82" s="166"/>
      <c r="DS82" s="166"/>
      <c r="DT82" s="166"/>
      <c r="DU82" s="166"/>
      <c r="DV82" s="166"/>
      <c r="DW82" s="166"/>
      <c r="DX82" s="166"/>
      <c r="DY82" s="166"/>
      <c r="DZ82" s="166"/>
      <c r="EA82" s="166"/>
      <c r="EB82" s="166"/>
      <c r="EC82" s="166"/>
      <c r="ED82" s="166"/>
      <c r="EE82" s="166"/>
      <c r="EF82" s="166"/>
      <c r="EG82" s="166"/>
      <c r="EH82" s="166"/>
      <c r="EI82" s="166"/>
      <c r="EJ82" s="166"/>
      <c r="EK82" s="166"/>
      <c r="EL82" s="166"/>
      <c r="EM82" s="166"/>
      <c r="EN82" s="166"/>
      <c r="EO82" s="166"/>
      <c r="EP82" s="166"/>
      <c r="EQ82" s="166"/>
      <c r="ER82" s="166"/>
      <c r="ES82" s="166"/>
      <c r="ET82" s="166"/>
      <c r="EU82" s="166"/>
      <c r="EV82" s="166"/>
      <c r="EW82" s="166"/>
      <c r="EX82" s="166"/>
      <c r="EY82" s="166"/>
      <c r="EZ82" s="166"/>
      <c r="FA82" s="166"/>
      <c r="FB82" s="166"/>
      <c r="FC82" s="166"/>
      <c r="FD82" s="166"/>
      <c r="FE82" s="166"/>
      <c r="FF82" s="166"/>
      <c r="FG82" s="166"/>
      <c r="FH82" s="166"/>
      <c r="FI82" s="166"/>
      <c r="FJ82" s="166"/>
      <c r="FK82" s="166"/>
      <c r="FL82" s="166"/>
      <c r="FM82" s="166"/>
      <c r="FN82" s="166"/>
      <c r="FO82" s="166"/>
      <c r="FP82" s="166"/>
      <c r="FQ82" s="166"/>
      <c r="FR82" s="166"/>
      <c r="FS82" s="166"/>
      <c r="FT82" s="166"/>
      <c r="FU82" s="166"/>
      <c r="FV82" s="166"/>
      <c r="FW82" s="166"/>
      <c r="FX82" s="166"/>
      <c r="FY82" s="166"/>
      <c r="FZ82" s="166"/>
      <c r="GA82" s="166"/>
      <c r="GB82" s="166"/>
      <c r="GC82" s="166"/>
      <c r="GD82" s="166"/>
      <c r="GE82" s="166"/>
      <c r="GF82" s="166"/>
      <c r="GG82" s="166"/>
      <c r="GH82" s="166"/>
      <c r="GI82" s="166"/>
      <c r="GJ82" s="166"/>
      <c r="GK82" s="166"/>
      <c r="GL82" s="166"/>
      <c r="GM82" s="166"/>
      <c r="GN82" s="166"/>
      <c r="GO82" s="166"/>
      <c r="GP82" s="166"/>
      <c r="GQ82" s="166"/>
      <c r="GR82" s="166"/>
      <c r="GS82" s="166"/>
      <c r="GT82" s="166"/>
      <c r="GU82" s="166"/>
      <c r="GV82" s="166"/>
      <c r="GW82" s="166"/>
      <c r="GX82" s="166"/>
      <c r="GY82" s="166"/>
      <c r="GZ82" s="166"/>
      <c r="HA82" s="166"/>
      <c r="HB82" s="166"/>
      <c r="HC82" s="166"/>
      <c r="HD82" s="166"/>
      <c r="HE82" s="166"/>
      <c r="HF82" s="166"/>
      <c r="HG82" s="166"/>
      <c r="HH82" s="166"/>
      <c r="HI82" s="166"/>
      <c r="HJ82" s="166"/>
      <c r="HK82" s="166"/>
      <c r="HL82" s="166"/>
      <c r="HM82" s="166"/>
      <c r="HN82" s="166"/>
      <c r="HO82" s="166"/>
      <c r="HP82" s="166"/>
      <c r="HQ82" s="166"/>
      <c r="HR82" s="166"/>
      <c r="HS82" s="166"/>
      <c r="HT82" s="166"/>
      <c r="HU82" s="166"/>
      <c r="HV82" s="166"/>
      <c r="HW82" s="166"/>
      <c r="HX82" s="166"/>
      <c r="HY82" s="166"/>
      <c r="HZ82" s="166"/>
      <c r="IA82" s="166"/>
      <c r="IB82" s="166"/>
      <c r="IC82" s="166"/>
      <c r="ID82" s="166"/>
      <c r="IE82" s="166"/>
      <c r="IF82" s="166"/>
      <c r="IG82" s="166"/>
      <c r="IH82" s="166"/>
      <c r="II82" s="166"/>
      <c r="IJ82" s="166"/>
      <c r="IK82" s="166"/>
      <c r="IL82" s="166"/>
      <c r="IM82" s="166"/>
      <c r="IN82" s="166"/>
      <c r="IO82" s="166"/>
      <c r="IP82" s="166"/>
      <c r="IQ82" s="166"/>
      <c r="IR82" s="166"/>
      <c r="IS82" s="166"/>
      <c r="IT82" s="166"/>
      <c r="IU82" s="166"/>
      <c r="IV82" s="166"/>
    </row>
    <row r="83" spans="1:256" s="148" customFormat="1" ht="23.45" customHeight="1" x14ac:dyDescent="0.35">
      <c r="A83" s="227" t="s">
        <v>31</v>
      </c>
      <c r="B83" s="96" t="s">
        <v>6</v>
      </c>
      <c r="C83" s="36">
        <f>SUM(C84)</f>
        <v>2540540</v>
      </c>
      <c r="D83" s="37">
        <f>SUM(D84)</f>
        <v>2976000</v>
      </c>
      <c r="E83" s="55" t="s">
        <v>160</v>
      </c>
      <c r="F83" s="87">
        <f>G83-D83</f>
        <v>172000</v>
      </c>
      <c r="G83" s="253">
        <f>SUM(G84)</f>
        <v>3148000</v>
      </c>
      <c r="H83" s="265"/>
      <c r="I83" s="9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7"/>
      <c r="BM83" s="147"/>
      <c r="BN83" s="147"/>
      <c r="BO83" s="147"/>
      <c r="BP83" s="147"/>
      <c r="BQ83" s="147"/>
      <c r="BR83" s="147"/>
      <c r="BS83" s="147"/>
      <c r="BT83" s="147"/>
      <c r="BU83" s="147"/>
      <c r="BV83" s="147"/>
      <c r="BW83" s="147"/>
      <c r="BX83" s="147"/>
      <c r="BY83" s="147"/>
      <c r="BZ83" s="147"/>
      <c r="CA83" s="147"/>
      <c r="CB83" s="147"/>
      <c r="CC83" s="147"/>
      <c r="CD83" s="147"/>
      <c r="CE83" s="147"/>
      <c r="CF83" s="147"/>
      <c r="CG83" s="147"/>
      <c r="CH83" s="147"/>
      <c r="CI83" s="147"/>
      <c r="CJ83" s="147"/>
      <c r="CK83" s="147"/>
      <c r="CL83" s="147"/>
      <c r="CM83" s="147"/>
      <c r="CN83" s="147"/>
      <c r="CO83" s="147"/>
      <c r="CP83" s="147"/>
      <c r="CQ83" s="147"/>
      <c r="CR83" s="147"/>
      <c r="CS83" s="147"/>
      <c r="CT83" s="147"/>
      <c r="CU83" s="147"/>
      <c r="CV83" s="147"/>
      <c r="CW83" s="147"/>
      <c r="CX83" s="147"/>
      <c r="CY83" s="147"/>
      <c r="CZ83" s="147"/>
      <c r="DA83" s="147"/>
      <c r="DB83" s="147"/>
      <c r="DC83" s="147"/>
      <c r="DD83" s="147"/>
      <c r="DE83" s="147"/>
      <c r="DF83" s="147"/>
      <c r="DG83" s="147"/>
      <c r="DH83" s="147"/>
      <c r="DI83" s="147"/>
      <c r="DJ83" s="147"/>
      <c r="DK83" s="147"/>
      <c r="DL83" s="147"/>
      <c r="DM83" s="147"/>
      <c r="DN83" s="147"/>
      <c r="DO83" s="147"/>
      <c r="DP83" s="147"/>
      <c r="DQ83" s="147"/>
      <c r="DR83" s="147"/>
      <c r="DS83" s="147"/>
      <c r="DT83" s="147"/>
      <c r="DU83" s="147"/>
      <c r="DV83" s="147"/>
      <c r="DW83" s="147"/>
      <c r="DX83" s="147"/>
      <c r="DY83" s="147"/>
      <c r="DZ83" s="147"/>
      <c r="EA83" s="147"/>
      <c r="EB83" s="147"/>
      <c r="EC83" s="147"/>
      <c r="ED83" s="147"/>
      <c r="EE83" s="147"/>
      <c r="EF83" s="147"/>
      <c r="EG83" s="147"/>
      <c r="EH83" s="147"/>
      <c r="EI83" s="147"/>
      <c r="EJ83" s="147"/>
      <c r="EK83" s="147"/>
      <c r="EL83" s="147"/>
      <c r="EM83" s="147"/>
      <c r="EN83" s="147"/>
      <c r="EO83" s="147"/>
      <c r="EP83" s="147"/>
      <c r="EQ83" s="147"/>
      <c r="ER83" s="147"/>
      <c r="ES83" s="147"/>
      <c r="ET83" s="147"/>
      <c r="EU83" s="147"/>
      <c r="EV83" s="147"/>
      <c r="EW83" s="147"/>
      <c r="EX83" s="147"/>
      <c r="EY83" s="147"/>
      <c r="EZ83" s="147"/>
      <c r="FA83" s="147"/>
      <c r="FB83" s="147"/>
      <c r="FC83" s="147"/>
      <c r="FD83" s="147"/>
      <c r="FE83" s="147"/>
      <c r="FF83" s="147"/>
      <c r="FG83" s="147"/>
      <c r="FH83" s="147"/>
      <c r="FI83" s="147"/>
      <c r="FJ83" s="147"/>
      <c r="FK83" s="147"/>
      <c r="FL83" s="147"/>
      <c r="FM83" s="147"/>
      <c r="FN83" s="147"/>
      <c r="FO83" s="147"/>
      <c r="FP83" s="147"/>
      <c r="FQ83" s="147"/>
      <c r="FR83" s="147"/>
      <c r="FS83" s="147"/>
      <c r="FT83" s="147"/>
      <c r="FU83" s="147"/>
      <c r="FV83" s="147"/>
      <c r="FW83" s="147"/>
      <c r="FX83" s="147"/>
      <c r="FY83" s="147"/>
      <c r="FZ83" s="147"/>
      <c r="GA83" s="147"/>
      <c r="GB83" s="147"/>
      <c r="GC83" s="147"/>
      <c r="GD83" s="147"/>
      <c r="GE83" s="147"/>
      <c r="GF83" s="147"/>
      <c r="GG83" s="147"/>
      <c r="GH83" s="147"/>
      <c r="GI83" s="147"/>
      <c r="GJ83" s="147"/>
      <c r="GK83" s="147"/>
      <c r="GL83" s="147"/>
      <c r="GM83" s="147"/>
      <c r="GN83" s="147"/>
      <c r="GO83" s="147"/>
      <c r="GP83" s="147"/>
      <c r="GQ83" s="147"/>
      <c r="GR83" s="147"/>
      <c r="GS83" s="147"/>
      <c r="GT83" s="147"/>
      <c r="GU83" s="147"/>
      <c r="GV83" s="147"/>
      <c r="GW83" s="147"/>
      <c r="GX83" s="147"/>
      <c r="GY83" s="147"/>
      <c r="GZ83" s="147"/>
      <c r="HA83" s="147"/>
      <c r="HB83" s="147"/>
      <c r="HC83" s="147"/>
      <c r="HD83" s="147"/>
      <c r="HE83" s="147"/>
      <c r="HF83" s="147"/>
      <c r="HG83" s="147"/>
      <c r="HH83" s="147"/>
      <c r="HI83" s="147"/>
      <c r="HJ83" s="147"/>
      <c r="HK83" s="147"/>
      <c r="HL83" s="147"/>
      <c r="HM83" s="147"/>
      <c r="HN83" s="147"/>
      <c r="HO83" s="147"/>
      <c r="HP83" s="147"/>
      <c r="HQ83" s="147"/>
      <c r="HR83" s="147"/>
      <c r="HS83" s="147"/>
      <c r="HT83" s="147"/>
      <c r="HU83" s="147"/>
      <c r="HV83" s="147"/>
      <c r="HW83" s="147"/>
      <c r="HX83" s="147"/>
      <c r="HY83" s="147"/>
      <c r="HZ83" s="147"/>
      <c r="IA83" s="147"/>
      <c r="IB83" s="147"/>
      <c r="IC83" s="147"/>
      <c r="ID83" s="147"/>
      <c r="IE83" s="147"/>
      <c r="IF83" s="147"/>
      <c r="IG83" s="147"/>
      <c r="IH83" s="147"/>
      <c r="II83" s="147"/>
      <c r="IJ83" s="147"/>
      <c r="IK83" s="147"/>
      <c r="IL83" s="147"/>
      <c r="IM83" s="147"/>
      <c r="IN83" s="147"/>
      <c r="IO83" s="147"/>
      <c r="IP83" s="147"/>
      <c r="IQ83" s="147"/>
      <c r="IR83" s="147"/>
      <c r="IS83" s="147"/>
      <c r="IT83" s="147"/>
      <c r="IU83" s="147"/>
      <c r="IV83" s="147"/>
    </row>
    <row r="84" spans="1:256" s="148" customFormat="1" ht="23.25" customHeight="1" x14ac:dyDescent="0.35">
      <c r="A84" s="232" t="s">
        <v>174</v>
      </c>
      <c r="B84" s="98" t="s">
        <v>6</v>
      </c>
      <c r="C84" s="46">
        <f>SUM(C85:C86)</f>
        <v>2540540</v>
      </c>
      <c r="D84" s="47">
        <f>SUM(D85:D86)</f>
        <v>2976000</v>
      </c>
      <c r="E84" s="56" t="s">
        <v>175</v>
      </c>
      <c r="F84" s="63">
        <f>G84-D84</f>
        <v>172000</v>
      </c>
      <c r="G84" s="256">
        <f>SUM(G85:G86)</f>
        <v>3148000</v>
      </c>
      <c r="H84" s="268"/>
      <c r="I84" s="9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7"/>
      <c r="BO84" s="147"/>
      <c r="BP84" s="147"/>
      <c r="BQ84" s="147"/>
      <c r="BR84" s="147"/>
      <c r="BS84" s="147"/>
      <c r="BT84" s="147"/>
      <c r="BU84" s="147"/>
      <c r="BV84" s="147"/>
      <c r="BW84" s="147"/>
      <c r="BX84" s="147"/>
      <c r="BY84" s="147"/>
      <c r="BZ84" s="147"/>
      <c r="CA84" s="147"/>
      <c r="CB84" s="147"/>
      <c r="CC84" s="147"/>
      <c r="CD84" s="147"/>
      <c r="CE84" s="147"/>
      <c r="CF84" s="147"/>
      <c r="CG84" s="147"/>
      <c r="CH84" s="147"/>
      <c r="CI84" s="147"/>
      <c r="CJ84" s="147"/>
      <c r="CK84" s="147"/>
      <c r="CL84" s="147"/>
      <c r="CM84" s="147"/>
      <c r="CN84" s="147"/>
      <c r="CO84" s="147"/>
      <c r="CP84" s="147"/>
      <c r="CQ84" s="147"/>
      <c r="CR84" s="147"/>
      <c r="CS84" s="147"/>
      <c r="CT84" s="147"/>
      <c r="CU84" s="147"/>
      <c r="CV84" s="147"/>
      <c r="CW84" s="147"/>
      <c r="CX84" s="147"/>
      <c r="CY84" s="147"/>
      <c r="CZ84" s="147"/>
      <c r="DA84" s="147"/>
      <c r="DB84" s="147"/>
      <c r="DC84" s="147"/>
      <c r="DD84" s="147"/>
      <c r="DE84" s="147"/>
      <c r="DF84" s="147"/>
      <c r="DG84" s="147"/>
      <c r="DH84" s="147"/>
      <c r="DI84" s="147"/>
      <c r="DJ84" s="147"/>
      <c r="DK84" s="147"/>
      <c r="DL84" s="147"/>
      <c r="DM84" s="147"/>
      <c r="DN84" s="147"/>
      <c r="DO84" s="147"/>
      <c r="DP84" s="147"/>
      <c r="DQ84" s="147"/>
      <c r="DR84" s="147"/>
      <c r="DS84" s="147"/>
      <c r="DT84" s="147"/>
      <c r="DU84" s="147"/>
      <c r="DV84" s="147"/>
      <c r="DW84" s="147"/>
      <c r="DX84" s="147"/>
      <c r="DY84" s="147"/>
      <c r="DZ84" s="147"/>
      <c r="EA84" s="147"/>
      <c r="EB84" s="147"/>
      <c r="EC84" s="147"/>
      <c r="ED84" s="147"/>
      <c r="EE84" s="147"/>
      <c r="EF84" s="147"/>
      <c r="EG84" s="147"/>
      <c r="EH84" s="147"/>
      <c r="EI84" s="147"/>
      <c r="EJ84" s="147"/>
      <c r="EK84" s="147"/>
      <c r="EL84" s="147"/>
      <c r="EM84" s="147"/>
      <c r="EN84" s="147"/>
      <c r="EO84" s="147"/>
      <c r="EP84" s="147"/>
      <c r="EQ84" s="147"/>
      <c r="ER84" s="147"/>
      <c r="ES84" s="147"/>
      <c r="ET84" s="147"/>
      <c r="EU84" s="147"/>
      <c r="EV84" s="147"/>
      <c r="EW84" s="147"/>
      <c r="EX84" s="147"/>
      <c r="EY84" s="147"/>
      <c r="EZ84" s="147"/>
      <c r="FA84" s="147"/>
      <c r="FB84" s="147"/>
      <c r="FC84" s="147"/>
      <c r="FD84" s="147"/>
      <c r="FE84" s="147"/>
      <c r="FF84" s="147"/>
      <c r="FG84" s="147"/>
      <c r="FH84" s="147"/>
      <c r="FI84" s="147"/>
      <c r="FJ84" s="147"/>
      <c r="FK84" s="147"/>
      <c r="FL84" s="147"/>
      <c r="FM84" s="147"/>
      <c r="FN84" s="147"/>
      <c r="FO84" s="147"/>
      <c r="FP84" s="147"/>
      <c r="FQ84" s="147"/>
      <c r="FR84" s="147"/>
      <c r="FS84" s="147"/>
      <c r="FT84" s="147"/>
      <c r="FU84" s="147"/>
      <c r="FV84" s="147"/>
      <c r="FW84" s="147"/>
      <c r="FX84" s="147"/>
      <c r="FY84" s="147"/>
      <c r="FZ84" s="147"/>
      <c r="GA84" s="147"/>
      <c r="GB84" s="147"/>
      <c r="GC84" s="147"/>
      <c r="GD84" s="147"/>
      <c r="GE84" s="147"/>
      <c r="GF84" s="147"/>
      <c r="GG84" s="147"/>
      <c r="GH84" s="147"/>
      <c r="GI84" s="147"/>
      <c r="GJ84" s="147"/>
      <c r="GK84" s="147"/>
      <c r="GL84" s="147"/>
      <c r="GM84" s="147"/>
      <c r="GN84" s="147"/>
      <c r="GO84" s="147"/>
      <c r="GP84" s="147"/>
      <c r="GQ84" s="147"/>
      <c r="GR84" s="147"/>
      <c r="GS84" s="147"/>
      <c r="GT84" s="147"/>
      <c r="GU84" s="147"/>
      <c r="GV84" s="147"/>
      <c r="GW84" s="147"/>
      <c r="GX84" s="147"/>
      <c r="GY84" s="147"/>
      <c r="GZ84" s="147"/>
      <c r="HA84" s="147"/>
      <c r="HB84" s="147"/>
      <c r="HC84" s="147"/>
      <c r="HD84" s="147"/>
      <c r="HE84" s="147"/>
      <c r="HF84" s="147"/>
      <c r="HG84" s="147"/>
      <c r="HH84" s="147"/>
      <c r="HI84" s="147"/>
      <c r="HJ84" s="147"/>
      <c r="HK84" s="147"/>
      <c r="HL84" s="147"/>
      <c r="HM84" s="147"/>
      <c r="HN84" s="147"/>
      <c r="HO84" s="147"/>
      <c r="HP84" s="147"/>
      <c r="HQ84" s="147"/>
      <c r="HR84" s="147"/>
      <c r="HS84" s="147"/>
      <c r="HT84" s="147"/>
      <c r="HU84" s="147"/>
      <c r="HV84" s="147"/>
      <c r="HW84" s="147"/>
      <c r="HX84" s="147"/>
      <c r="HY84" s="147"/>
      <c r="HZ84" s="147"/>
      <c r="IA84" s="147"/>
      <c r="IB84" s="147"/>
      <c r="IC84" s="147"/>
      <c r="ID84" s="147"/>
      <c r="IE84" s="147"/>
      <c r="IF84" s="147"/>
      <c r="IG84" s="147"/>
      <c r="IH84" s="147"/>
      <c r="II84" s="147"/>
      <c r="IJ84" s="147"/>
      <c r="IK84" s="147"/>
      <c r="IL84" s="147"/>
      <c r="IM84" s="147"/>
      <c r="IN84" s="147"/>
      <c r="IO84" s="147"/>
      <c r="IP84" s="147"/>
      <c r="IQ84" s="147"/>
      <c r="IR84" s="147"/>
      <c r="IS84" s="147"/>
      <c r="IT84" s="147"/>
      <c r="IU84" s="147"/>
      <c r="IV84" s="147"/>
    </row>
    <row r="85" spans="1:256" s="4" customFormat="1" ht="23.45" customHeight="1" x14ac:dyDescent="0.35">
      <c r="A85" s="229" t="s">
        <v>33</v>
      </c>
      <c r="B85" s="156"/>
      <c r="C85" s="89">
        <v>2426540</v>
      </c>
      <c r="D85" s="90">
        <v>2862000</v>
      </c>
      <c r="E85" s="42" t="s">
        <v>175</v>
      </c>
      <c r="F85" s="155">
        <f>G85-D85</f>
        <v>172000</v>
      </c>
      <c r="G85" s="254">
        <v>3034000</v>
      </c>
      <c r="H85" s="266"/>
      <c r="I85" s="158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s="4" customFormat="1" ht="23.45" customHeight="1" x14ac:dyDescent="0.35">
      <c r="A86" s="229" t="s">
        <v>35</v>
      </c>
      <c r="B86" s="156"/>
      <c r="C86" s="89">
        <v>114000</v>
      </c>
      <c r="D86" s="90">
        <v>114000</v>
      </c>
      <c r="E86" s="49"/>
      <c r="F86" s="155"/>
      <c r="G86" s="254">
        <v>114000</v>
      </c>
      <c r="H86" s="266"/>
      <c r="I86" s="158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s="148" customFormat="1" ht="23.45" customHeight="1" x14ac:dyDescent="0.35">
      <c r="A87" s="232" t="s">
        <v>37</v>
      </c>
      <c r="B87" s="98" t="s">
        <v>6</v>
      </c>
      <c r="C87" s="46">
        <f>SUM(C88+C102+C132+C138)</f>
        <v>1526601.96</v>
      </c>
      <c r="D87" s="47">
        <f>SUM(D88+D102+D132+D138)</f>
        <v>2061000</v>
      </c>
      <c r="E87" s="74" t="s">
        <v>162</v>
      </c>
      <c r="F87" s="58">
        <f>G87-D87</f>
        <v>-3600</v>
      </c>
      <c r="G87" s="256">
        <f>SUM(G88+G102+G132+G138)</f>
        <v>2057400</v>
      </c>
      <c r="H87" s="268"/>
      <c r="I87" s="9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  <c r="BI87" s="147"/>
      <c r="BJ87" s="147"/>
      <c r="BK87" s="147"/>
      <c r="BL87" s="147"/>
      <c r="BM87" s="147"/>
      <c r="BN87" s="147"/>
      <c r="BO87" s="147"/>
      <c r="BP87" s="147"/>
      <c r="BQ87" s="147"/>
      <c r="BR87" s="147"/>
      <c r="BS87" s="147"/>
      <c r="BT87" s="147"/>
      <c r="BU87" s="147"/>
      <c r="BV87" s="147"/>
      <c r="BW87" s="147"/>
      <c r="BX87" s="147"/>
      <c r="BY87" s="147"/>
      <c r="BZ87" s="147"/>
      <c r="CA87" s="147"/>
      <c r="CB87" s="147"/>
      <c r="CC87" s="147"/>
      <c r="CD87" s="147"/>
      <c r="CE87" s="147"/>
      <c r="CF87" s="147"/>
      <c r="CG87" s="147"/>
      <c r="CH87" s="147"/>
      <c r="CI87" s="147"/>
      <c r="CJ87" s="147"/>
      <c r="CK87" s="147"/>
      <c r="CL87" s="147"/>
      <c r="CM87" s="147"/>
      <c r="CN87" s="147"/>
      <c r="CO87" s="147"/>
      <c r="CP87" s="147"/>
      <c r="CQ87" s="147"/>
      <c r="CR87" s="147"/>
      <c r="CS87" s="147"/>
      <c r="CT87" s="147"/>
      <c r="CU87" s="147"/>
      <c r="CV87" s="147"/>
      <c r="CW87" s="147"/>
      <c r="CX87" s="147"/>
      <c r="CY87" s="147"/>
      <c r="CZ87" s="147"/>
      <c r="DA87" s="147"/>
      <c r="DB87" s="147"/>
      <c r="DC87" s="147"/>
      <c r="DD87" s="147"/>
      <c r="DE87" s="147"/>
      <c r="DF87" s="147"/>
      <c r="DG87" s="147"/>
      <c r="DH87" s="147"/>
      <c r="DI87" s="147"/>
      <c r="DJ87" s="147"/>
      <c r="DK87" s="147"/>
      <c r="DL87" s="147"/>
      <c r="DM87" s="147"/>
      <c r="DN87" s="147"/>
      <c r="DO87" s="147"/>
      <c r="DP87" s="147"/>
      <c r="DQ87" s="147"/>
      <c r="DR87" s="147"/>
      <c r="DS87" s="147"/>
      <c r="DT87" s="147"/>
      <c r="DU87" s="147"/>
      <c r="DV87" s="147"/>
      <c r="DW87" s="147"/>
      <c r="DX87" s="147"/>
      <c r="DY87" s="147"/>
      <c r="DZ87" s="147"/>
      <c r="EA87" s="147"/>
      <c r="EB87" s="147"/>
      <c r="EC87" s="147"/>
      <c r="ED87" s="147"/>
      <c r="EE87" s="147"/>
      <c r="EF87" s="147"/>
      <c r="EG87" s="147"/>
      <c r="EH87" s="147"/>
      <c r="EI87" s="147"/>
      <c r="EJ87" s="147"/>
      <c r="EK87" s="147"/>
      <c r="EL87" s="147"/>
      <c r="EM87" s="147"/>
      <c r="EN87" s="147"/>
      <c r="EO87" s="147"/>
      <c r="EP87" s="147"/>
      <c r="EQ87" s="147"/>
      <c r="ER87" s="147"/>
      <c r="ES87" s="147"/>
      <c r="ET87" s="147"/>
      <c r="EU87" s="147"/>
      <c r="EV87" s="147"/>
      <c r="EW87" s="147"/>
      <c r="EX87" s="147"/>
      <c r="EY87" s="147"/>
      <c r="EZ87" s="147"/>
      <c r="FA87" s="147"/>
      <c r="FB87" s="147"/>
      <c r="FC87" s="147"/>
      <c r="FD87" s="147"/>
      <c r="FE87" s="147"/>
      <c r="FF87" s="147"/>
      <c r="FG87" s="147"/>
      <c r="FH87" s="147"/>
      <c r="FI87" s="147"/>
      <c r="FJ87" s="147"/>
      <c r="FK87" s="147"/>
      <c r="FL87" s="147"/>
      <c r="FM87" s="147"/>
      <c r="FN87" s="147"/>
      <c r="FO87" s="147"/>
      <c r="FP87" s="147"/>
      <c r="FQ87" s="147"/>
      <c r="FR87" s="147"/>
      <c r="FS87" s="147"/>
      <c r="FT87" s="147"/>
      <c r="FU87" s="147"/>
      <c r="FV87" s="147"/>
      <c r="FW87" s="147"/>
      <c r="FX87" s="147"/>
      <c r="FY87" s="147"/>
      <c r="FZ87" s="147"/>
      <c r="GA87" s="147"/>
      <c r="GB87" s="147"/>
      <c r="GC87" s="147"/>
      <c r="GD87" s="147"/>
      <c r="GE87" s="147"/>
      <c r="GF87" s="147"/>
      <c r="GG87" s="147"/>
      <c r="GH87" s="147"/>
      <c r="GI87" s="147"/>
      <c r="GJ87" s="147"/>
      <c r="GK87" s="147"/>
      <c r="GL87" s="147"/>
      <c r="GM87" s="147"/>
      <c r="GN87" s="147"/>
      <c r="GO87" s="147"/>
      <c r="GP87" s="147"/>
      <c r="GQ87" s="147"/>
      <c r="GR87" s="147"/>
      <c r="GS87" s="147"/>
      <c r="GT87" s="147"/>
      <c r="GU87" s="147"/>
      <c r="GV87" s="147"/>
      <c r="GW87" s="147"/>
      <c r="GX87" s="147"/>
      <c r="GY87" s="147"/>
      <c r="GZ87" s="147"/>
      <c r="HA87" s="147"/>
      <c r="HB87" s="147"/>
      <c r="HC87" s="147"/>
      <c r="HD87" s="147"/>
      <c r="HE87" s="147"/>
      <c r="HF87" s="147"/>
      <c r="HG87" s="147"/>
      <c r="HH87" s="147"/>
      <c r="HI87" s="147"/>
      <c r="HJ87" s="147"/>
      <c r="HK87" s="147"/>
      <c r="HL87" s="147"/>
      <c r="HM87" s="147"/>
      <c r="HN87" s="147"/>
      <c r="HO87" s="147"/>
      <c r="HP87" s="147"/>
      <c r="HQ87" s="147"/>
      <c r="HR87" s="147"/>
      <c r="HS87" s="147"/>
      <c r="HT87" s="147"/>
      <c r="HU87" s="147"/>
      <c r="HV87" s="147"/>
      <c r="HW87" s="147"/>
      <c r="HX87" s="147"/>
      <c r="HY87" s="147"/>
      <c r="HZ87" s="147"/>
      <c r="IA87" s="147"/>
      <c r="IB87" s="147"/>
      <c r="IC87" s="147"/>
      <c r="ID87" s="147"/>
      <c r="IE87" s="147"/>
      <c r="IF87" s="147"/>
      <c r="IG87" s="147"/>
      <c r="IH87" s="147"/>
      <c r="II87" s="147"/>
      <c r="IJ87" s="147"/>
      <c r="IK87" s="147"/>
      <c r="IL87" s="147"/>
      <c r="IM87" s="147"/>
      <c r="IN87" s="147"/>
      <c r="IO87" s="147"/>
      <c r="IP87" s="147"/>
      <c r="IQ87" s="147"/>
      <c r="IR87" s="147"/>
      <c r="IS87" s="147"/>
      <c r="IT87" s="147"/>
      <c r="IU87" s="147"/>
      <c r="IV87" s="147"/>
    </row>
    <row r="88" spans="1:256" s="148" customFormat="1" ht="23.45" customHeight="1" x14ac:dyDescent="0.35">
      <c r="A88" s="232" t="s">
        <v>176</v>
      </c>
      <c r="B88" s="98" t="s">
        <v>6</v>
      </c>
      <c r="C88" s="46">
        <f>SUM(C89:C101)</f>
        <v>1255133</v>
      </c>
      <c r="D88" s="47">
        <f>SUM(D89:D101)</f>
        <v>1465000</v>
      </c>
      <c r="E88" s="56" t="s">
        <v>160</v>
      </c>
      <c r="F88" s="58">
        <f>G88-D88</f>
        <v>6400</v>
      </c>
      <c r="G88" s="256">
        <f>SUM(G89:G101)</f>
        <v>1471400</v>
      </c>
      <c r="H88" s="268"/>
      <c r="I88" s="9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  <c r="BI88" s="147"/>
      <c r="BJ88" s="147"/>
      <c r="BK88" s="147"/>
      <c r="BL88" s="147"/>
      <c r="BM88" s="147"/>
      <c r="BN88" s="147"/>
      <c r="BO88" s="147"/>
      <c r="BP88" s="147"/>
      <c r="BQ88" s="147"/>
      <c r="BR88" s="147"/>
      <c r="BS88" s="147"/>
      <c r="BT88" s="147"/>
      <c r="BU88" s="147"/>
      <c r="BV88" s="147"/>
      <c r="BW88" s="147"/>
      <c r="BX88" s="147"/>
      <c r="BY88" s="147"/>
      <c r="BZ88" s="147"/>
      <c r="CA88" s="147"/>
      <c r="CB88" s="147"/>
      <c r="CC88" s="147"/>
      <c r="CD88" s="147"/>
      <c r="CE88" s="147"/>
      <c r="CF88" s="147"/>
      <c r="CG88" s="147"/>
      <c r="CH88" s="147"/>
      <c r="CI88" s="147"/>
      <c r="CJ88" s="147"/>
      <c r="CK88" s="147"/>
      <c r="CL88" s="147"/>
      <c r="CM88" s="147"/>
      <c r="CN88" s="147"/>
      <c r="CO88" s="147"/>
      <c r="CP88" s="147"/>
      <c r="CQ88" s="147"/>
      <c r="CR88" s="147"/>
      <c r="CS88" s="147"/>
      <c r="CT88" s="147"/>
      <c r="CU88" s="147"/>
      <c r="CV88" s="147"/>
      <c r="CW88" s="147"/>
      <c r="CX88" s="147"/>
      <c r="CY88" s="147"/>
      <c r="CZ88" s="147"/>
      <c r="DA88" s="147"/>
      <c r="DB88" s="147"/>
      <c r="DC88" s="147"/>
      <c r="DD88" s="147"/>
      <c r="DE88" s="147"/>
      <c r="DF88" s="147"/>
      <c r="DG88" s="147"/>
      <c r="DH88" s="147"/>
      <c r="DI88" s="147"/>
      <c r="DJ88" s="147"/>
      <c r="DK88" s="147"/>
      <c r="DL88" s="147"/>
      <c r="DM88" s="147"/>
      <c r="DN88" s="147"/>
      <c r="DO88" s="147"/>
      <c r="DP88" s="147"/>
      <c r="DQ88" s="147"/>
      <c r="DR88" s="147"/>
      <c r="DS88" s="147"/>
      <c r="DT88" s="147"/>
      <c r="DU88" s="147"/>
      <c r="DV88" s="147"/>
      <c r="DW88" s="147"/>
      <c r="DX88" s="147"/>
      <c r="DY88" s="147"/>
      <c r="DZ88" s="147"/>
      <c r="EA88" s="147"/>
      <c r="EB88" s="147"/>
      <c r="EC88" s="147"/>
      <c r="ED88" s="147"/>
      <c r="EE88" s="147"/>
      <c r="EF88" s="147"/>
      <c r="EG88" s="147"/>
      <c r="EH88" s="147"/>
      <c r="EI88" s="147"/>
      <c r="EJ88" s="147"/>
      <c r="EK88" s="147"/>
      <c r="EL88" s="147"/>
      <c r="EM88" s="147"/>
      <c r="EN88" s="147"/>
      <c r="EO88" s="147"/>
      <c r="EP88" s="147"/>
      <c r="EQ88" s="147"/>
      <c r="ER88" s="147"/>
      <c r="ES88" s="147"/>
      <c r="ET88" s="147"/>
      <c r="EU88" s="147"/>
      <c r="EV88" s="147"/>
      <c r="EW88" s="147"/>
      <c r="EX88" s="147"/>
      <c r="EY88" s="147"/>
      <c r="EZ88" s="147"/>
      <c r="FA88" s="147"/>
      <c r="FB88" s="147"/>
      <c r="FC88" s="147"/>
      <c r="FD88" s="147"/>
      <c r="FE88" s="147"/>
      <c r="FF88" s="147"/>
      <c r="FG88" s="147"/>
      <c r="FH88" s="147"/>
      <c r="FI88" s="147"/>
      <c r="FJ88" s="147"/>
      <c r="FK88" s="147"/>
      <c r="FL88" s="147"/>
      <c r="FM88" s="147"/>
      <c r="FN88" s="147"/>
      <c r="FO88" s="147"/>
      <c r="FP88" s="147"/>
      <c r="FQ88" s="147"/>
      <c r="FR88" s="147"/>
      <c r="FS88" s="147"/>
      <c r="FT88" s="147"/>
      <c r="FU88" s="147"/>
      <c r="FV88" s="147"/>
      <c r="FW88" s="147"/>
      <c r="FX88" s="147"/>
      <c r="FY88" s="147"/>
      <c r="FZ88" s="147"/>
      <c r="GA88" s="147"/>
      <c r="GB88" s="147"/>
      <c r="GC88" s="147"/>
      <c r="GD88" s="147"/>
      <c r="GE88" s="147"/>
      <c r="GF88" s="147"/>
      <c r="GG88" s="147"/>
      <c r="GH88" s="147"/>
      <c r="GI88" s="147"/>
      <c r="GJ88" s="147"/>
      <c r="GK88" s="147"/>
      <c r="GL88" s="147"/>
      <c r="GM88" s="147"/>
      <c r="GN88" s="147"/>
      <c r="GO88" s="147"/>
      <c r="GP88" s="147"/>
      <c r="GQ88" s="147"/>
      <c r="GR88" s="147"/>
      <c r="GS88" s="147"/>
      <c r="GT88" s="147"/>
      <c r="GU88" s="147"/>
      <c r="GV88" s="147"/>
      <c r="GW88" s="147"/>
      <c r="GX88" s="147"/>
      <c r="GY88" s="147"/>
      <c r="GZ88" s="147"/>
      <c r="HA88" s="147"/>
      <c r="HB88" s="147"/>
      <c r="HC88" s="147"/>
      <c r="HD88" s="147"/>
      <c r="HE88" s="147"/>
      <c r="HF88" s="147"/>
      <c r="HG88" s="147"/>
      <c r="HH88" s="147"/>
      <c r="HI88" s="147"/>
      <c r="HJ88" s="147"/>
      <c r="HK88" s="147"/>
      <c r="HL88" s="147"/>
      <c r="HM88" s="147"/>
      <c r="HN88" s="147"/>
      <c r="HO88" s="147"/>
      <c r="HP88" s="147"/>
      <c r="HQ88" s="147"/>
      <c r="HR88" s="147"/>
      <c r="HS88" s="147"/>
      <c r="HT88" s="147"/>
      <c r="HU88" s="147"/>
      <c r="HV88" s="147"/>
      <c r="HW88" s="147"/>
      <c r="HX88" s="147"/>
      <c r="HY88" s="147"/>
      <c r="HZ88" s="147"/>
      <c r="IA88" s="147"/>
      <c r="IB88" s="147"/>
      <c r="IC88" s="147"/>
      <c r="ID88" s="147"/>
      <c r="IE88" s="147"/>
      <c r="IF88" s="147"/>
      <c r="IG88" s="147"/>
      <c r="IH88" s="147"/>
      <c r="II88" s="147"/>
      <c r="IJ88" s="147"/>
      <c r="IK88" s="147"/>
      <c r="IL88" s="147"/>
      <c r="IM88" s="147"/>
      <c r="IN88" s="147"/>
      <c r="IO88" s="147"/>
      <c r="IP88" s="147"/>
      <c r="IQ88" s="147"/>
      <c r="IR88" s="147"/>
      <c r="IS88" s="147"/>
      <c r="IT88" s="147"/>
      <c r="IU88" s="147"/>
      <c r="IV88" s="147"/>
    </row>
    <row r="89" spans="1:256" s="4" customFormat="1" ht="23.45" customHeight="1" x14ac:dyDescent="0.35">
      <c r="A89" s="229" t="s">
        <v>39</v>
      </c>
      <c r="B89" s="156"/>
      <c r="C89" s="89">
        <v>161100</v>
      </c>
      <c r="D89" s="90">
        <v>200000</v>
      </c>
      <c r="E89" s="57"/>
      <c r="F89" s="168"/>
      <c r="G89" s="254">
        <v>200000</v>
      </c>
      <c r="H89" s="266"/>
      <c r="I89" s="15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s="4" customFormat="1" ht="23.45" customHeight="1" x14ac:dyDescent="0.35">
      <c r="A90" s="229" t="s">
        <v>40</v>
      </c>
      <c r="B90" s="169"/>
      <c r="C90" s="89">
        <v>243000</v>
      </c>
      <c r="D90" s="90">
        <v>287000</v>
      </c>
      <c r="E90" s="42" t="s">
        <v>160</v>
      </c>
      <c r="F90" s="58">
        <f>G90-D90</f>
        <v>16400</v>
      </c>
      <c r="G90" s="254">
        <v>303400</v>
      </c>
      <c r="H90" s="266"/>
      <c r="I90" s="158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s="4" customFormat="1" ht="23.45" customHeight="1" x14ac:dyDescent="0.35">
      <c r="A91" s="229" t="s">
        <v>177</v>
      </c>
      <c r="B91" s="156"/>
      <c r="C91" s="89"/>
      <c r="D91" s="90">
        <v>30000</v>
      </c>
      <c r="E91" s="38" t="s">
        <v>162</v>
      </c>
      <c r="F91" s="58">
        <f>G91-D91</f>
        <v>-10000</v>
      </c>
      <c r="G91" s="254">
        <v>20000</v>
      </c>
      <c r="H91" s="266"/>
      <c r="I91" s="158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s="4" customFormat="1" ht="23.45" customHeight="1" x14ac:dyDescent="0.35">
      <c r="A92" s="229" t="s">
        <v>178</v>
      </c>
      <c r="B92" s="156"/>
      <c r="C92" s="89"/>
      <c r="D92" s="90"/>
      <c r="E92" s="59"/>
      <c r="F92" s="64"/>
      <c r="G92" s="254"/>
      <c r="H92" s="266"/>
      <c r="I92" s="158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s="4" customFormat="1" ht="23.45" customHeight="1" x14ac:dyDescent="0.35">
      <c r="A93" s="229" t="s">
        <v>179</v>
      </c>
      <c r="B93" s="156"/>
      <c r="C93" s="89"/>
      <c r="D93" s="90"/>
      <c r="E93" s="59"/>
      <c r="F93" s="64"/>
      <c r="G93" s="254"/>
      <c r="H93" s="266"/>
      <c r="I93" s="158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s="4" customFormat="1" ht="23.45" customHeight="1" x14ac:dyDescent="0.35">
      <c r="A94" s="229" t="s">
        <v>180</v>
      </c>
      <c r="B94" s="156"/>
      <c r="C94" s="89"/>
      <c r="D94" s="90">
        <v>20000</v>
      </c>
      <c r="E94" s="48"/>
      <c r="F94" s="168"/>
      <c r="G94" s="254">
        <v>20000</v>
      </c>
      <c r="H94" s="266"/>
      <c r="I94" s="158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s="4" customFormat="1" ht="23.45" customHeight="1" x14ac:dyDescent="0.35">
      <c r="A95" s="229" t="s">
        <v>47</v>
      </c>
      <c r="B95" s="156"/>
      <c r="C95" s="89">
        <v>36000</v>
      </c>
      <c r="D95" s="90">
        <v>36000</v>
      </c>
      <c r="E95" s="49"/>
      <c r="F95" s="64"/>
      <c r="G95" s="254">
        <v>36000</v>
      </c>
      <c r="H95" s="266"/>
      <c r="I95" s="158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s="4" customFormat="1" ht="23.45" customHeight="1" x14ac:dyDescent="0.35">
      <c r="A96" s="229" t="s">
        <v>49</v>
      </c>
      <c r="B96" s="156"/>
      <c r="C96" s="89">
        <v>20000</v>
      </c>
      <c r="D96" s="90">
        <v>24000</v>
      </c>
      <c r="E96" s="57"/>
      <c r="F96" s="64"/>
      <c r="G96" s="254">
        <v>24000</v>
      </c>
      <c r="H96" s="266"/>
      <c r="I96" s="158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s="4" customFormat="1" ht="23.45" customHeight="1" x14ac:dyDescent="0.35">
      <c r="A97" s="229" t="s">
        <v>51</v>
      </c>
      <c r="B97" s="156"/>
      <c r="C97" s="89">
        <v>84000</v>
      </c>
      <c r="D97" s="90">
        <v>84000</v>
      </c>
      <c r="E97" s="57"/>
      <c r="F97" s="64"/>
      <c r="G97" s="254">
        <v>84000</v>
      </c>
      <c r="H97" s="266"/>
      <c r="I97" s="158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4" customFormat="1" ht="23.45" customHeight="1" x14ac:dyDescent="0.35">
      <c r="A98" s="229" t="s">
        <v>181</v>
      </c>
      <c r="B98" s="156"/>
      <c r="C98" s="89">
        <v>104100</v>
      </c>
      <c r="D98" s="90">
        <v>100000</v>
      </c>
      <c r="E98" s="49"/>
      <c r="F98" s="64"/>
      <c r="G98" s="254">
        <v>100000</v>
      </c>
      <c r="H98" s="266"/>
      <c r="I98" s="158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s="4" customFormat="1" ht="23.45" customHeight="1" x14ac:dyDescent="0.35">
      <c r="A99" s="229" t="s">
        <v>55</v>
      </c>
      <c r="B99" s="156"/>
      <c r="C99" s="168">
        <v>68730</v>
      </c>
      <c r="D99" s="90">
        <v>82000</v>
      </c>
      <c r="E99" s="49"/>
      <c r="F99" s="64"/>
      <c r="G99" s="254">
        <v>82000</v>
      </c>
      <c r="H99" s="266"/>
      <c r="I99" s="158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s="4" customFormat="1" ht="23.45" customHeight="1" x14ac:dyDescent="0.35">
      <c r="A100" s="229" t="s">
        <v>57</v>
      </c>
      <c r="B100" s="156"/>
      <c r="C100" s="89">
        <v>538203</v>
      </c>
      <c r="D100" s="90">
        <v>600000</v>
      </c>
      <c r="E100" s="49"/>
      <c r="F100" s="64"/>
      <c r="G100" s="254">
        <v>600000</v>
      </c>
      <c r="H100" s="266"/>
      <c r="I100" s="158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s="4" customFormat="1" ht="23.45" customHeight="1" x14ac:dyDescent="0.35">
      <c r="A101" s="229" t="s">
        <v>59</v>
      </c>
      <c r="B101" s="156"/>
      <c r="C101" s="168"/>
      <c r="D101" s="90">
        <v>2000</v>
      </c>
      <c r="E101" s="59"/>
      <c r="F101" s="64"/>
      <c r="G101" s="254">
        <v>2000</v>
      </c>
      <c r="H101" s="266"/>
      <c r="I101" s="158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</row>
    <row r="102" spans="1:256" s="148" customFormat="1" ht="23.45" customHeight="1" x14ac:dyDescent="0.35">
      <c r="A102" s="232" t="s">
        <v>182</v>
      </c>
      <c r="B102" s="98" t="s">
        <v>6</v>
      </c>
      <c r="C102" s="46">
        <f>SUM(C103+C121+C125+C127)</f>
        <v>120050.69</v>
      </c>
      <c r="D102" s="47">
        <f>SUM(D103+D121+D125+D127)</f>
        <v>359000</v>
      </c>
      <c r="E102" s="60"/>
      <c r="F102" s="58"/>
      <c r="G102" s="256">
        <f>SUM(G103+G121+G125+G127)</f>
        <v>359000</v>
      </c>
      <c r="H102" s="268"/>
      <c r="I102" s="9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  <c r="BJ102" s="147"/>
      <c r="BK102" s="147"/>
      <c r="BL102" s="147"/>
      <c r="BM102" s="147"/>
      <c r="BN102" s="147"/>
      <c r="BO102" s="147"/>
      <c r="BP102" s="147"/>
      <c r="BQ102" s="147"/>
      <c r="BR102" s="147"/>
      <c r="BS102" s="147"/>
      <c r="BT102" s="147"/>
      <c r="BU102" s="147"/>
      <c r="BV102" s="147"/>
      <c r="BW102" s="147"/>
      <c r="BX102" s="147"/>
      <c r="BY102" s="147"/>
      <c r="BZ102" s="147"/>
      <c r="CA102" s="147"/>
      <c r="CB102" s="147"/>
      <c r="CC102" s="147"/>
      <c r="CD102" s="147"/>
      <c r="CE102" s="147"/>
      <c r="CF102" s="147"/>
      <c r="CG102" s="147"/>
      <c r="CH102" s="147"/>
      <c r="CI102" s="147"/>
      <c r="CJ102" s="147"/>
      <c r="CK102" s="147"/>
      <c r="CL102" s="147"/>
      <c r="CM102" s="147"/>
      <c r="CN102" s="147"/>
      <c r="CO102" s="147"/>
      <c r="CP102" s="147"/>
      <c r="CQ102" s="147"/>
      <c r="CR102" s="147"/>
      <c r="CS102" s="147"/>
      <c r="CT102" s="147"/>
      <c r="CU102" s="147"/>
      <c r="CV102" s="147"/>
      <c r="CW102" s="147"/>
      <c r="CX102" s="147"/>
      <c r="CY102" s="147"/>
      <c r="CZ102" s="147"/>
      <c r="DA102" s="147"/>
      <c r="DB102" s="147"/>
      <c r="DC102" s="147"/>
      <c r="DD102" s="147"/>
      <c r="DE102" s="147"/>
      <c r="DF102" s="147"/>
      <c r="DG102" s="147"/>
      <c r="DH102" s="147"/>
      <c r="DI102" s="147"/>
      <c r="DJ102" s="147"/>
      <c r="DK102" s="147"/>
      <c r="DL102" s="147"/>
      <c r="DM102" s="147"/>
      <c r="DN102" s="147"/>
      <c r="DO102" s="147"/>
      <c r="DP102" s="147"/>
      <c r="DQ102" s="147"/>
      <c r="DR102" s="147"/>
      <c r="DS102" s="147"/>
      <c r="DT102" s="147"/>
      <c r="DU102" s="147"/>
      <c r="DV102" s="147"/>
      <c r="DW102" s="147"/>
      <c r="DX102" s="147"/>
      <c r="DY102" s="147"/>
      <c r="DZ102" s="147"/>
      <c r="EA102" s="147"/>
      <c r="EB102" s="147"/>
      <c r="EC102" s="147"/>
      <c r="ED102" s="147"/>
      <c r="EE102" s="147"/>
      <c r="EF102" s="147"/>
      <c r="EG102" s="147"/>
      <c r="EH102" s="147"/>
      <c r="EI102" s="147"/>
      <c r="EJ102" s="147"/>
      <c r="EK102" s="147"/>
      <c r="EL102" s="147"/>
      <c r="EM102" s="147"/>
      <c r="EN102" s="147"/>
      <c r="EO102" s="147"/>
      <c r="EP102" s="147"/>
      <c r="EQ102" s="147"/>
      <c r="ER102" s="147"/>
      <c r="ES102" s="147"/>
      <c r="ET102" s="147"/>
      <c r="EU102" s="147"/>
      <c r="EV102" s="147"/>
      <c r="EW102" s="147"/>
      <c r="EX102" s="147"/>
      <c r="EY102" s="147"/>
      <c r="EZ102" s="147"/>
      <c r="FA102" s="147"/>
      <c r="FB102" s="147"/>
      <c r="FC102" s="147"/>
      <c r="FD102" s="147"/>
      <c r="FE102" s="147"/>
      <c r="FF102" s="147"/>
      <c r="FG102" s="147"/>
      <c r="FH102" s="147"/>
      <c r="FI102" s="147"/>
      <c r="FJ102" s="147"/>
      <c r="FK102" s="147"/>
      <c r="FL102" s="147"/>
      <c r="FM102" s="147"/>
      <c r="FN102" s="147"/>
      <c r="FO102" s="147"/>
      <c r="FP102" s="147"/>
      <c r="FQ102" s="147"/>
      <c r="FR102" s="147"/>
      <c r="FS102" s="147"/>
      <c r="FT102" s="147"/>
      <c r="FU102" s="147"/>
      <c r="FV102" s="147"/>
      <c r="FW102" s="147"/>
      <c r="FX102" s="147"/>
      <c r="FY102" s="147"/>
      <c r="FZ102" s="147"/>
      <c r="GA102" s="147"/>
      <c r="GB102" s="147"/>
      <c r="GC102" s="147"/>
      <c r="GD102" s="147"/>
      <c r="GE102" s="147"/>
      <c r="GF102" s="147"/>
      <c r="GG102" s="147"/>
      <c r="GH102" s="147"/>
      <c r="GI102" s="147"/>
      <c r="GJ102" s="147"/>
      <c r="GK102" s="147"/>
      <c r="GL102" s="147"/>
      <c r="GM102" s="147"/>
      <c r="GN102" s="147"/>
      <c r="GO102" s="147"/>
      <c r="GP102" s="147"/>
      <c r="GQ102" s="147"/>
      <c r="GR102" s="147"/>
      <c r="GS102" s="147"/>
      <c r="GT102" s="147"/>
      <c r="GU102" s="147"/>
      <c r="GV102" s="147"/>
      <c r="GW102" s="147"/>
      <c r="GX102" s="147"/>
      <c r="GY102" s="147"/>
      <c r="GZ102" s="147"/>
      <c r="HA102" s="147"/>
      <c r="HB102" s="147"/>
      <c r="HC102" s="147"/>
      <c r="HD102" s="147"/>
      <c r="HE102" s="147"/>
      <c r="HF102" s="147"/>
      <c r="HG102" s="147"/>
      <c r="HH102" s="147"/>
      <c r="HI102" s="147"/>
      <c r="HJ102" s="147"/>
      <c r="HK102" s="147"/>
      <c r="HL102" s="147"/>
      <c r="HM102" s="147"/>
      <c r="HN102" s="147"/>
      <c r="HO102" s="147"/>
      <c r="HP102" s="147"/>
      <c r="HQ102" s="147"/>
      <c r="HR102" s="147"/>
      <c r="HS102" s="147"/>
      <c r="HT102" s="147"/>
      <c r="HU102" s="147"/>
      <c r="HV102" s="147"/>
      <c r="HW102" s="147"/>
      <c r="HX102" s="147"/>
      <c r="HY102" s="147"/>
      <c r="HZ102" s="147"/>
      <c r="IA102" s="147"/>
      <c r="IB102" s="147"/>
      <c r="IC102" s="147"/>
      <c r="ID102" s="147"/>
      <c r="IE102" s="147"/>
      <c r="IF102" s="147"/>
      <c r="IG102" s="147"/>
      <c r="IH102" s="147"/>
      <c r="II102" s="147"/>
      <c r="IJ102" s="147"/>
      <c r="IK102" s="147"/>
      <c r="IL102" s="147"/>
      <c r="IM102" s="147"/>
      <c r="IN102" s="147"/>
      <c r="IO102" s="147"/>
      <c r="IP102" s="147"/>
      <c r="IQ102" s="147"/>
      <c r="IR102" s="147"/>
      <c r="IS102" s="147"/>
      <c r="IT102" s="147"/>
      <c r="IU102" s="147"/>
      <c r="IV102" s="147"/>
    </row>
    <row r="103" spans="1:256" s="4" customFormat="1" ht="23.45" customHeight="1" x14ac:dyDescent="0.35">
      <c r="A103" s="232" t="s">
        <v>183</v>
      </c>
      <c r="B103" s="98" t="s">
        <v>6</v>
      </c>
      <c r="C103" s="46">
        <f>SUM(C104+C105+C106+C118+C119+C120)</f>
        <v>85480.69</v>
      </c>
      <c r="D103" s="47">
        <f>SUM(D104:D120)</f>
        <v>94000</v>
      </c>
      <c r="E103" s="57"/>
      <c r="F103" s="64"/>
      <c r="G103" s="256">
        <f>SUM(G104:G120)</f>
        <v>94000</v>
      </c>
      <c r="H103" s="266"/>
      <c r="I103" s="158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</row>
    <row r="104" spans="1:256" s="4" customFormat="1" ht="23.45" customHeight="1" x14ac:dyDescent="0.35">
      <c r="A104" s="229" t="s">
        <v>63</v>
      </c>
      <c r="B104" s="156"/>
      <c r="C104" s="89">
        <v>1000</v>
      </c>
      <c r="D104" s="90">
        <v>1000</v>
      </c>
      <c r="E104" s="157"/>
      <c r="F104" s="64"/>
      <c r="G104" s="254">
        <v>1000</v>
      </c>
      <c r="H104" s="266"/>
      <c r="I104" s="158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</row>
    <row r="105" spans="1:256" s="4" customFormat="1" ht="23.45" customHeight="1" x14ac:dyDescent="0.35">
      <c r="A105" s="229" t="s">
        <v>65</v>
      </c>
      <c r="B105" s="156"/>
      <c r="C105" s="168">
        <v>6540</v>
      </c>
      <c r="D105" s="90">
        <v>7000</v>
      </c>
      <c r="E105" s="157"/>
      <c r="F105" s="64"/>
      <c r="G105" s="254">
        <v>7000</v>
      </c>
      <c r="H105" s="266"/>
      <c r="I105" s="158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</row>
    <row r="106" spans="1:256" s="4" customFormat="1" ht="23.45" customHeight="1" x14ac:dyDescent="0.35">
      <c r="A106" s="229" t="s">
        <v>67</v>
      </c>
      <c r="B106" s="161"/>
      <c r="C106" s="168">
        <v>60000</v>
      </c>
      <c r="D106" s="90">
        <v>60000</v>
      </c>
      <c r="E106" s="91" t="s">
        <v>184</v>
      </c>
      <c r="F106" s="61" t="s">
        <v>184</v>
      </c>
      <c r="G106" s="254">
        <v>60000</v>
      </c>
      <c r="H106" s="266"/>
      <c r="I106" s="158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</row>
    <row r="107" spans="1:256" ht="23.45" customHeight="1" x14ac:dyDescent="0.35">
      <c r="A107" s="271"/>
      <c r="B107" s="281"/>
      <c r="C107" s="282"/>
      <c r="D107" s="283"/>
      <c r="E107" s="281"/>
      <c r="F107" s="284"/>
      <c r="G107" s="283"/>
      <c r="H107" s="271"/>
      <c r="I107" s="20"/>
    </row>
    <row r="108" spans="1:256" ht="23.45" customHeight="1" x14ac:dyDescent="0.35">
      <c r="A108" s="20"/>
      <c r="B108" s="20"/>
      <c r="C108" s="387"/>
      <c r="D108" s="24"/>
      <c r="E108" s="20"/>
      <c r="F108" s="388"/>
      <c r="G108" s="24"/>
      <c r="H108" s="20"/>
      <c r="I108" s="20"/>
    </row>
    <row r="109" spans="1:256" ht="23.45" customHeight="1" x14ac:dyDescent="0.35">
      <c r="A109" s="20"/>
      <c r="B109" s="20"/>
      <c r="C109" s="387"/>
      <c r="D109" s="24"/>
      <c r="E109" s="20"/>
      <c r="F109" s="388"/>
      <c r="G109" s="24"/>
      <c r="H109" s="20"/>
      <c r="I109" s="20"/>
    </row>
    <row r="110" spans="1:256" ht="23.45" customHeight="1" x14ac:dyDescent="0.35">
      <c r="A110" s="20"/>
      <c r="B110" s="20"/>
      <c r="C110" s="387"/>
      <c r="D110" s="24"/>
      <c r="E110" s="20"/>
      <c r="F110" s="388"/>
      <c r="G110" s="24"/>
      <c r="H110" s="20"/>
      <c r="I110" s="20"/>
    </row>
    <row r="111" spans="1:256" ht="23.45" customHeight="1" x14ac:dyDescent="0.35">
      <c r="A111" s="430" t="s">
        <v>338</v>
      </c>
      <c r="B111" s="431"/>
      <c r="C111" s="431"/>
      <c r="D111" s="431"/>
      <c r="E111" s="431"/>
      <c r="F111" s="431"/>
      <c r="G111" s="431"/>
      <c r="H111" s="431"/>
      <c r="I111" s="20"/>
    </row>
    <row r="112" spans="1:256" ht="29.45" customHeight="1" x14ac:dyDescent="0.4">
      <c r="A112" s="405" t="s">
        <v>302</v>
      </c>
      <c r="B112" s="406"/>
      <c r="C112" s="406"/>
      <c r="D112" s="406"/>
      <c r="E112" s="406"/>
      <c r="F112" s="406"/>
      <c r="G112" s="406"/>
      <c r="H112" s="406"/>
      <c r="I112" s="20"/>
    </row>
    <row r="113" spans="1:256" ht="23.45" customHeight="1" x14ac:dyDescent="0.35">
      <c r="A113" s="93" t="s">
        <v>171</v>
      </c>
      <c r="B113" s="94"/>
      <c r="C113" s="94"/>
      <c r="D113" s="94"/>
      <c r="E113" s="94"/>
      <c r="F113" s="93" t="s">
        <v>172</v>
      </c>
      <c r="G113" s="94"/>
      <c r="H113" s="94"/>
      <c r="I113" s="20"/>
    </row>
    <row r="114" spans="1:256" ht="23.45" customHeight="1" x14ac:dyDescent="0.35">
      <c r="A114" s="7" t="s">
        <v>185</v>
      </c>
      <c r="B114" s="95"/>
      <c r="C114" s="95"/>
      <c r="D114" s="95"/>
      <c r="E114" s="95"/>
      <c r="F114" s="95"/>
      <c r="G114" s="95"/>
      <c r="H114" s="20"/>
      <c r="I114" s="20"/>
    </row>
    <row r="115" spans="1:256" s="167" customFormat="1" ht="23.45" customHeight="1" x14ac:dyDescent="0.35">
      <c r="A115" s="225"/>
      <c r="B115" s="171"/>
      <c r="C115" s="172" t="s">
        <v>173</v>
      </c>
      <c r="D115" s="437" t="s">
        <v>157</v>
      </c>
      <c r="E115" s="438"/>
      <c r="F115" s="438"/>
      <c r="G115" s="440"/>
      <c r="H115" s="264" t="s">
        <v>158</v>
      </c>
      <c r="I115" s="222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6"/>
      <c r="AS115" s="166"/>
      <c r="AT115" s="166"/>
      <c r="AU115" s="166"/>
      <c r="AV115" s="166"/>
      <c r="AW115" s="166"/>
      <c r="AX115" s="166"/>
      <c r="AY115" s="166"/>
      <c r="AZ115" s="166"/>
      <c r="BA115" s="166"/>
      <c r="BB115" s="166"/>
      <c r="BC115" s="166"/>
      <c r="BD115" s="166"/>
      <c r="BE115" s="166"/>
      <c r="BF115" s="166"/>
      <c r="BG115" s="166"/>
      <c r="BH115" s="166"/>
      <c r="BI115" s="166"/>
      <c r="BJ115" s="166"/>
      <c r="BK115" s="166"/>
      <c r="BL115" s="166"/>
      <c r="BM115" s="166"/>
      <c r="BN115" s="166"/>
      <c r="BO115" s="166"/>
      <c r="BP115" s="166"/>
      <c r="BQ115" s="166"/>
      <c r="BR115" s="166"/>
      <c r="BS115" s="166"/>
      <c r="BT115" s="166"/>
      <c r="BU115" s="166"/>
      <c r="BV115" s="166"/>
      <c r="BW115" s="166"/>
      <c r="BX115" s="166"/>
      <c r="BY115" s="166"/>
      <c r="BZ115" s="166"/>
      <c r="CA115" s="166"/>
      <c r="CB115" s="166"/>
      <c r="CC115" s="166"/>
      <c r="CD115" s="166"/>
      <c r="CE115" s="166"/>
      <c r="CF115" s="166"/>
      <c r="CG115" s="166"/>
      <c r="CH115" s="166"/>
      <c r="CI115" s="166"/>
      <c r="CJ115" s="166"/>
      <c r="CK115" s="166"/>
      <c r="CL115" s="166"/>
      <c r="CM115" s="166"/>
      <c r="CN115" s="166"/>
      <c r="CO115" s="166"/>
      <c r="CP115" s="166"/>
      <c r="CQ115" s="166"/>
      <c r="CR115" s="166"/>
      <c r="CS115" s="166"/>
      <c r="CT115" s="166"/>
      <c r="CU115" s="166"/>
      <c r="CV115" s="166"/>
      <c r="CW115" s="166"/>
      <c r="CX115" s="166"/>
      <c r="CY115" s="166"/>
      <c r="CZ115" s="166"/>
      <c r="DA115" s="166"/>
      <c r="DB115" s="166"/>
      <c r="DC115" s="166"/>
      <c r="DD115" s="166"/>
      <c r="DE115" s="166"/>
      <c r="DF115" s="166"/>
      <c r="DG115" s="166"/>
      <c r="DH115" s="166"/>
      <c r="DI115" s="166"/>
      <c r="DJ115" s="166"/>
      <c r="DK115" s="166"/>
      <c r="DL115" s="166"/>
      <c r="DM115" s="166"/>
      <c r="DN115" s="166"/>
      <c r="DO115" s="166"/>
      <c r="DP115" s="166"/>
      <c r="DQ115" s="166"/>
      <c r="DR115" s="166"/>
      <c r="DS115" s="166"/>
      <c r="DT115" s="166"/>
      <c r="DU115" s="166"/>
      <c r="DV115" s="166"/>
      <c r="DW115" s="166"/>
      <c r="DX115" s="166"/>
      <c r="DY115" s="166"/>
      <c r="DZ115" s="166"/>
      <c r="EA115" s="166"/>
      <c r="EB115" s="166"/>
      <c r="EC115" s="166"/>
      <c r="ED115" s="166"/>
      <c r="EE115" s="166"/>
      <c r="EF115" s="166"/>
      <c r="EG115" s="166"/>
      <c r="EH115" s="166"/>
      <c r="EI115" s="166"/>
      <c r="EJ115" s="166"/>
      <c r="EK115" s="166"/>
      <c r="EL115" s="166"/>
      <c r="EM115" s="166"/>
      <c r="EN115" s="166"/>
      <c r="EO115" s="166"/>
      <c r="EP115" s="166"/>
      <c r="EQ115" s="166"/>
      <c r="ER115" s="166"/>
      <c r="ES115" s="166"/>
      <c r="ET115" s="166"/>
      <c r="EU115" s="166"/>
      <c r="EV115" s="166"/>
      <c r="EW115" s="166"/>
      <c r="EX115" s="166"/>
      <c r="EY115" s="166"/>
      <c r="EZ115" s="166"/>
      <c r="FA115" s="166"/>
      <c r="FB115" s="166"/>
      <c r="FC115" s="166"/>
      <c r="FD115" s="166"/>
      <c r="FE115" s="166"/>
      <c r="FF115" s="166"/>
      <c r="FG115" s="166"/>
      <c r="FH115" s="166"/>
      <c r="FI115" s="166"/>
      <c r="FJ115" s="166"/>
      <c r="FK115" s="166"/>
      <c r="FL115" s="166"/>
      <c r="FM115" s="166"/>
      <c r="FN115" s="166"/>
      <c r="FO115" s="166"/>
      <c r="FP115" s="166"/>
      <c r="FQ115" s="166"/>
      <c r="FR115" s="166"/>
      <c r="FS115" s="166"/>
      <c r="FT115" s="166"/>
      <c r="FU115" s="166"/>
      <c r="FV115" s="166"/>
      <c r="FW115" s="166"/>
      <c r="FX115" s="166"/>
      <c r="FY115" s="166"/>
      <c r="FZ115" s="166"/>
      <c r="GA115" s="166"/>
      <c r="GB115" s="166"/>
      <c r="GC115" s="166"/>
      <c r="GD115" s="166"/>
      <c r="GE115" s="166"/>
      <c r="GF115" s="166"/>
      <c r="GG115" s="166"/>
      <c r="GH115" s="166"/>
      <c r="GI115" s="166"/>
      <c r="GJ115" s="166"/>
      <c r="GK115" s="166"/>
      <c r="GL115" s="166"/>
      <c r="GM115" s="166"/>
      <c r="GN115" s="166"/>
      <c r="GO115" s="166"/>
      <c r="GP115" s="166"/>
      <c r="GQ115" s="166"/>
      <c r="GR115" s="166"/>
      <c r="GS115" s="166"/>
      <c r="GT115" s="166"/>
      <c r="GU115" s="166"/>
      <c r="GV115" s="166"/>
      <c r="GW115" s="166"/>
      <c r="GX115" s="166"/>
      <c r="GY115" s="166"/>
      <c r="GZ115" s="166"/>
      <c r="HA115" s="166"/>
      <c r="HB115" s="166"/>
      <c r="HC115" s="166"/>
      <c r="HD115" s="166"/>
      <c r="HE115" s="166"/>
      <c r="HF115" s="166"/>
      <c r="HG115" s="166"/>
      <c r="HH115" s="166"/>
      <c r="HI115" s="166"/>
      <c r="HJ115" s="166"/>
      <c r="HK115" s="166"/>
      <c r="HL115" s="166"/>
      <c r="HM115" s="166"/>
      <c r="HN115" s="166"/>
      <c r="HO115" s="166"/>
      <c r="HP115" s="166"/>
      <c r="HQ115" s="166"/>
      <c r="HR115" s="166"/>
      <c r="HS115" s="166"/>
      <c r="HT115" s="166"/>
      <c r="HU115" s="166"/>
      <c r="HV115" s="166"/>
      <c r="HW115" s="166"/>
      <c r="HX115" s="166"/>
      <c r="HY115" s="166"/>
      <c r="HZ115" s="166"/>
      <c r="IA115" s="166"/>
      <c r="IB115" s="166"/>
      <c r="IC115" s="166"/>
      <c r="ID115" s="166"/>
      <c r="IE115" s="166"/>
      <c r="IF115" s="166"/>
      <c r="IG115" s="166"/>
      <c r="IH115" s="166"/>
      <c r="II115" s="166"/>
      <c r="IJ115" s="166"/>
      <c r="IK115" s="166"/>
      <c r="IL115" s="166"/>
      <c r="IM115" s="166"/>
      <c r="IN115" s="166"/>
      <c r="IO115" s="166"/>
      <c r="IP115" s="166"/>
      <c r="IQ115" s="166"/>
      <c r="IR115" s="166"/>
      <c r="IS115" s="166"/>
      <c r="IT115" s="166"/>
      <c r="IU115" s="166"/>
      <c r="IV115" s="166"/>
    </row>
    <row r="116" spans="1:256" s="167" customFormat="1" ht="23.45" customHeight="1" x14ac:dyDescent="0.35">
      <c r="A116" s="159" t="s">
        <v>159</v>
      </c>
      <c r="B116" s="174"/>
      <c r="C116" s="175" t="s">
        <v>311</v>
      </c>
      <c r="D116" s="425" t="s">
        <v>312</v>
      </c>
      <c r="E116" s="176" t="s">
        <v>160</v>
      </c>
      <c r="F116" s="176" t="s">
        <v>161</v>
      </c>
      <c r="G116" s="432" t="s">
        <v>313</v>
      </c>
      <c r="H116" s="272" t="s">
        <v>151</v>
      </c>
      <c r="I116" s="222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6"/>
      <c r="AL116" s="166"/>
      <c r="AM116" s="166"/>
      <c r="AN116" s="166"/>
      <c r="AO116" s="166"/>
      <c r="AP116" s="166"/>
      <c r="AQ116" s="166"/>
      <c r="AR116" s="166"/>
      <c r="AS116" s="166"/>
      <c r="AT116" s="166"/>
      <c r="AU116" s="166"/>
      <c r="AV116" s="166"/>
      <c r="AW116" s="166"/>
      <c r="AX116" s="166"/>
      <c r="AY116" s="166"/>
      <c r="AZ116" s="166"/>
      <c r="BA116" s="166"/>
      <c r="BB116" s="166"/>
      <c r="BC116" s="166"/>
      <c r="BD116" s="166"/>
      <c r="BE116" s="166"/>
      <c r="BF116" s="166"/>
      <c r="BG116" s="166"/>
      <c r="BH116" s="166"/>
      <c r="BI116" s="166"/>
      <c r="BJ116" s="166"/>
      <c r="BK116" s="166"/>
      <c r="BL116" s="166"/>
      <c r="BM116" s="166"/>
      <c r="BN116" s="166"/>
      <c r="BO116" s="166"/>
      <c r="BP116" s="166"/>
      <c r="BQ116" s="166"/>
      <c r="BR116" s="166"/>
      <c r="BS116" s="166"/>
      <c r="BT116" s="166"/>
      <c r="BU116" s="166"/>
      <c r="BV116" s="166"/>
      <c r="BW116" s="166"/>
      <c r="BX116" s="166"/>
      <c r="BY116" s="166"/>
      <c r="BZ116" s="166"/>
      <c r="CA116" s="166"/>
      <c r="CB116" s="166"/>
      <c r="CC116" s="166"/>
      <c r="CD116" s="166"/>
      <c r="CE116" s="166"/>
      <c r="CF116" s="166"/>
      <c r="CG116" s="166"/>
      <c r="CH116" s="166"/>
      <c r="CI116" s="166"/>
      <c r="CJ116" s="166"/>
      <c r="CK116" s="166"/>
      <c r="CL116" s="166"/>
      <c r="CM116" s="166"/>
      <c r="CN116" s="166"/>
      <c r="CO116" s="166"/>
      <c r="CP116" s="166"/>
      <c r="CQ116" s="166"/>
      <c r="CR116" s="166"/>
      <c r="CS116" s="166"/>
      <c r="CT116" s="166"/>
      <c r="CU116" s="166"/>
      <c r="CV116" s="166"/>
      <c r="CW116" s="166"/>
      <c r="CX116" s="166"/>
      <c r="CY116" s="166"/>
      <c r="CZ116" s="166"/>
      <c r="DA116" s="166"/>
      <c r="DB116" s="166"/>
      <c r="DC116" s="166"/>
      <c r="DD116" s="166"/>
      <c r="DE116" s="166"/>
      <c r="DF116" s="166"/>
      <c r="DG116" s="166"/>
      <c r="DH116" s="166"/>
      <c r="DI116" s="166"/>
      <c r="DJ116" s="166"/>
      <c r="DK116" s="166"/>
      <c r="DL116" s="166"/>
      <c r="DM116" s="166"/>
      <c r="DN116" s="166"/>
      <c r="DO116" s="166"/>
      <c r="DP116" s="166"/>
      <c r="DQ116" s="166"/>
      <c r="DR116" s="166"/>
      <c r="DS116" s="166"/>
      <c r="DT116" s="166"/>
      <c r="DU116" s="166"/>
      <c r="DV116" s="166"/>
      <c r="DW116" s="166"/>
      <c r="DX116" s="166"/>
      <c r="DY116" s="166"/>
      <c r="DZ116" s="166"/>
      <c r="EA116" s="166"/>
      <c r="EB116" s="166"/>
      <c r="EC116" s="166"/>
      <c r="ED116" s="166"/>
      <c r="EE116" s="166"/>
      <c r="EF116" s="166"/>
      <c r="EG116" s="166"/>
      <c r="EH116" s="166"/>
      <c r="EI116" s="166"/>
      <c r="EJ116" s="166"/>
      <c r="EK116" s="166"/>
      <c r="EL116" s="166"/>
      <c r="EM116" s="166"/>
      <c r="EN116" s="166"/>
      <c r="EO116" s="166"/>
      <c r="EP116" s="166"/>
      <c r="EQ116" s="166"/>
      <c r="ER116" s="166"/>
      <c r="ES116" s="166"/>
      <c r="ET116" s="166"/>
      <c r="EU116" s="166"/>
      <c r="EV116" s="166"/>
      <c r="EW116" s="166"/>
      <c r="EX116" s="166"/>
      <c r="EY116" s="166"/>
      <c r="EZ116" s="166"/>
      <c r="FA116" s="166"/>
      <c r="FB116" s="166"/>
      <c r="FC116" s="166"/>
      <c r="FD116" s="166"/>
      <c r="FE116" s="166"/>
      <c r="FF116" s="166"/>
      <c r="FG116" s="166"/>
      <c r="FH116" s="166"/>
      <c r="FI116" s="166"/>
      <c r="FJ116" s="166"/>
      <c r="FK116" s="166"/>
      <c r="FL116" s="166"/>
      <c r="FM116" s="166"/>
      <c r="FN116" s="166"/>
      <c r="FO116" s="166"/>
      <c r="FP116" s="166"/>
      <c r="FQ116" s="166"/>
      <c r="FR116" s="166"/>
      <c r="FS116" s="166"/>
      <c r="FT116" s="166"/>
      <c r="FU116" s="166"/>
      <c r="FV116" s="166"/>
      <c r="FW116" s="166"/>
      <c r="FX116" s="166"/>
      <c r="FY116" s="166"/>
      <c r="FZ116" s="166"/>
      <c r="GA116" s="166"/>
      <c r="GB116" s="166"/>
      <c r="GC116" s="166"/>
      <c r="GD116" s="166"/>
      <c r="GE116" s="166"/>
      <c r="GF116" s="166"/>
      <c r="GG116" s="166"/>
      <c r="GH116" s="166"/>
      <c r="GI116" s="166"/>
      <c r="GJ116" s="166"/>
      <c r="GK116" s="166"/>
      <c r="GL116" s="166"/>
      <c r="GM116" s="166"/>
      <c r="GN116" s="166"/>
      <c r="GO116" s="166"/>
      <c r="GP116" s="166"/>
      <c r="GQ116" s="166"/>
      <c r="GR116" s="166"/>
      <c r="GS116" s="166"/>
      <c r="GT116" s="166"/>
      <c r="GU116" s="166"/>
      <c r="GV116" s="166"/>
      <c r="GW116" s="166"/>
      <c r="GX116" s="166"/>
      <c r="GY116" s="166"/>
      <c r="GZ116" s="166"/>
      <c r="HA116" s="166"/>
      <c r="HB116" s="166"/>
      <c r="HC116" s="166"/>
      <c r="HD116" s="166"/>
      <c r="HE116" s="166"/>
      <c r="HF116" s="166"/>
      <c r="HG116" s="166"/>
      <c r="HH116" s="166"/>
      <c r="HI116" s="166"/>
      <c r="HJ116" s="166"/>
      <c r="HK116" s="166"/>
      <c r="HL116" s="166"/>
      <c r="HM116" s="166"/>
      <c r="HN116" s="166"/>
      <c r="HO116" s="166"/>
      <c r="HP116" s="166"/>
      <c r="HQ116" s="166"/>
      <c r="HR116" s="166"/>
      <c r="HS116" s="166"/>
      <c r="HT116" s="166"/>
      <c r="HU116" s="166"/>
      <c r="HV116" s="166"/>
      <c r="HW116" s="166"/>
      <c r="HX116" s="166"/>
      <c r="HY116" s="166"/>
      <c r="HZ116" s="166"/>
      <c r="IA116" s="166"/>
      <c r="IB116" s="166"/>
      <c r="IC116" s="166"/>
      <c r="ID116" s="166"/>
      <c r="IE116" s="166"/>
      <c r="IF116" s="166"/>
      <c r="IG116" s="166"/>
      <c r="IH116" s="166"/>
      <c r="II116" s="166"/>
      <c r="IJ116" s="166"/>
      <c r="IK116" s="166"/>
      <c r="IL116" s="166"/>
      <c r="IM116" s="166"/>
      <c r="IN116" s="166"/>
      <c r="IO116" s="166"/>
      <c r="IP116" s="166"/>
      <c r="IQ116" s="166"/>
      <c r="IR116" s="166"/>
      <c r="IS116" s="166"/>
      <c r="IT116" s="166"/>
      <c r="IU116" s="166"/>
      <c r="IV116" s="166"/>
    </row>
    <row r="117" spans="1:256" s="167" customFormat="1" ht="23.45" customHeight="1" x14ac:dyDescent="0.35">
      <c r="A117" s="223"/>
      <c r="B117" s="179"/>
      <c r="C117" s="180"/>
      <c r="D117" s="426"/>
      <c r="E117" s="181" t="s">
        <v>162</v>
      </c>
      <c r="F117" s="181" t="s">
        <v>163</v>
      </c>
      <c r="G117" s="433"/>
      <c r="H117" s="263"/>
      <c r="I117" s="222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66"/>
      <c r="AD117" s="166"/>
      <c r="AE117" s="166"/>
      <c r="AF117" s="166"/>
      <c r="AG117" s="166"/>
      <c r="AH117" s="166"/>
      <c r="AI117" s="166"/>
      <c r="AJ117" s="166"/>
      <c r="AK117" s="166"/>
      <c r="AL117" s="166"/>
      <c r="AM117" s="166"/>
      <c r="AN117" s="166"/>
      <c r="AO117" s="166"/>
      <c r="AP117" s="166"/>
      <c r="AQ117" s="166"/>
      <c r="AR117" s="166"/>
      <c r="AS117" s="166"/>
      <c r="AT117" s="166"/>
      <c r="AU117" s="166"/>
      <c r="AV117" s="166"/>
      <c r="AW117" s="166"/>
      <c r="AX117" s="166"/>
      <c r="AY117" s="166"/>
      <c r="AZ117" s="166"/>
      <c r="BA117" s="166"/>
      <c r="BB117" s="166"/>
      <c r="BC117" s="166"/>
      <c r="BD117" s="166"/>
      <c r="BE117" s="166"/>
      <c r="BF117" s="166"/>
      <c r="BG117" s="166"/>
      <c r="BH117" s="166"/>
      <c r="BI117" s="166"/>
      <c r="BJ117" s="166"/>
      <c r="BK117" s="166"/>
      <c r="BL117" s="166"/>
      <c r="BM117" s="166"/>
      <c r="BN117" s="166"/>
      <c r="BO117" s="166"/>
      <c r="BP117" s="166"/>
      <c r="BQ117" s="166"/>
      <c r="BR117" s="166"/>
      <c r="BS117" s="166"/>
      <c r="BT117" s="166"/>
      <c r="BU117" s="166"/>
      <c r="BV117" s="166"/>
      <c r="BW117" s="166"/>
      <c r="BX117" s="166"/>
      <c r="BY117" s="166"/>
      <c r="BZ117" s="166"/>
      <c r="CA117" s="166"/>
      <c r="CB117" s="166"/>
      <c r="CC117" s="166"/>
      <c r="CD117" s="166"/>
      <c r="CE117" s="166"/>
      <c r="CF117" s="166"/>
      <c r="CG117" s="166"/>
      <c r="CH117" s="166"/>
      <c r="CI117" s="166"/>
      <c r="CJ117" s="166"/>
      <c r="CK117" s="166"/>
      <c r="CL117" s="166"/>
      <c r="CM117" s="166"/>
      <c r="CN117" s="166"/>
      <c r="CO117" s="166"/>
      <c r="CP117" s="166"/>
      <c r="CQ117" s="166"/>
      <c r="CR117" s="166"/>
      <c r="CS117" s="166"/>
      <c r="CT117" s="166"/>
      <c r="CU117" s="166"/>
      <c r="CV117" s="166"/>
      <c r="CW117" s="166"/>
      <c r="CX117" s="166"/>
      <c r="CY117" s="166"/>
      <c r="CZ117" s="166"/>
      <c r="DA117" s="166"/>
      <c r="DB117" s="166"/>
      <c r="DC117" s="166"/>
      <c r="DD117" s="166"/>
      <c r="DE117" s="166"/>
      <c r="DF117" s="166"/>
      <c r="DG117" s="166"/>
      <c r="DH117" s="166"/>
      <c r="DI117" s="166"/>
      <c r="DJ117" s="166"/>
      <c r="DK117" s="166"/>
      <c r="DL117" s="166"/>
      <c r="DM117" s="166"/>
      <c r="DN117" s="166"/>
      <c r="DO117" s="166"/>
      <c r="DP117" s="166"/>
      <c r="DQ117" s="166"/>
      <c r="DR117" s="166"/>
      <c r="DS117" s="166"/>
      <c r="DT117" s="166"/>
      <c r="DU117" s="166"/>
      <c r="DV117" s="166"/>
      <c r="DW117" s="166"/>
      <c r="DX117" s="166"/>
      <c r="DY117" s="166"/>
      <c r="DZ117" s="166"/>
      <c r="EA117" s="166"/>
      <c r="EB117" s="166"/>
      <c r="EC117" s="166"/>
      <c r="ED117" s="166"/>
      <c r="EE117" s="166"/>
      <c r="EF117" s="166"/>
      <c r="EG117" s="166"/>
      <c r="EH117" s="166"/>
      <c r="EI117" s="166"/>
      <c r="EJ117" s="166"/>
      <c r="EK117" s="166"/>
      <c r="EL117" s="166"/>
      <c r="EM117" s="166"/>
      <c r="EN117" s="166"/>
      <c r="EO117" s="166"/>
      <c r="EP117" s="166"/>
      <c r="EQ117" s="166"/>
      <c r="ER117" s="166"/>
      <c r="ES117" s="166"/>
      <c r="ET117" s="166"/>
      <c r="EU117" s="166"/>
      <c r="EV117" s="166"/>
      <c r="EW117" s="166"/>
      <c r="EX117" s="166"/>
      <c r="EY117" s="166"/>
      <c r="EZ117" s="166"/>
      <c r="FA117" s="166"/>
      <c r="FB117" s="166"/>
      <c r="FC117" s="166"/>
      <c r="FD117" s="166"/>
      <c r="FE117" s="166"/>
      <c r="FF117" s="166"/>
      <c r="FG117" s="166"/>
      <c r="FH117" s="166"/>
      <c r="FI117" s="166"/>
      <c r="FJ117" s="166"/>
      <c r="FK117" s="166"/>
      <c r="FL117" s="166"/>
      <c r="FM117" s="166"/>
      <c r="FN117" s="166"/>
      <c r="FO117" s="166"/>
      <c r="FP117" s="166"/>
      <c r="FQ117" s="166"/>
      <c r="FR117" s="166"/>
      <c r="FS117" s="166"/>
      <c r="FT117" s="166"/>
      <c r="FU117" s="166"/>
      <c r="FV117" s="166"/>
      <c r="FW117" s="166"/>
      <c r="FX117" s="166"/>
      <c r="FY117" s="166"/>
      <c r="FZ117" s="166"/>
      <c r="GA117" s="166"/>
      <c r="GB117" s="166"/>
      <c r="GC117" s="166"/>
      <c r="GD117" s="166"/>
      <c r="GE117" s="166"/>
      <c r="GF117" s="166"/>
      <c r="GG117" s="166"/>
      <c r="GH117" s="166"/>
      <c r="GI117" s="166"/>
      <c r="GJ117" s="166"/>
      <c r="GK117" s="166"/>
      <c r="GL117" s="166"/>
      <c r="GM117" s="166"/>
      <c r="GN117" s="166"/>
      <c r="GO117" s="166"/>
      <c r="GP117" s="166"/>
      <c r="GQ117" s="166"/>
      <c r="GR117" s="166"/>
      <c r="GS117" s="166"/>
      <c r="GT117" s="166"/>
      <c r="GU117" s="166"/>
      <c r="GV117" s="166"/>
      <c r="GW117" s="166"/>
      <c r="GX117" s="166"/>
      <c r="GY117" s="166"/>
      <c r="GZ117" s="166"/>
      <c r="HA117" s="166"/>
      <c r="HB117" s="166"/>
      <c r="HC117" s="166"/>
      <c r="HD117" s="166"/>
      <c r="HE117" s="166"/>
      <c r="HF117" s="166"/>
      <c r="HG117" s="166"/>
      <c r="HH117" s="166"/>
      <c r="HI117" s="166"/>
      <c r="HJ117" s="166"/>
      <c r="HK117" s="166"/>
      <c r="HL117" s="166"/>
      <c r="HM117" s="166"/>
      <c r="HN117" s="166"/>
      <c r="HO117" s="166"/>
      <c r="HP117" s="166"/>
      <c r="HQ117" s="166"/>
      <c r="HR117" s="166"/>
      <c r="HS117" s="166"/>
      <c r="HT117" s="166"/>
      <c r="HU117" s="166"/>
      <c r="HV117" s="166"/>
      <c r="HW117" s="166"/>
      <c r="HX117" s="166"/>
      <c r="HY117" s="166"/>
      <c r="HZ117" s="166"/>
      <c r="IA117" s="166"/>
      <c r="IB117" s="166"/>
      <c r="IC117" s="166"/>
      <c r="ID117" s="166"/>
      <c r="IE117" s="166"/>
      <c r="IF117" s="166"/>
      <c r="IG117" s="166"/>
      <c r="IH117" s="166"/>
      <c r="II117" s="166"/>
      <c r="IJ117" s="166"/>
      <c r="IK117" s="166"/>
      <c r="IL117" s="166"/>
      <c r="IM117" s="166"/>
      <c r="IN117" s="166"/>
      <c r="IO117" s="166"/>
      <c r="IP117" s="166"/>
      <c r="IQ117" s="166"/>
      <c r="IR117" s="166"/>
      <c r="IS117" s="166"/>
      <c r="IT117" s="166"/>
      <c r="IU117" s="166"/>
      <c r="IV117" s="166"/>
    </row>
    <row r="118" spans="1:256" s="4" customFormat="1" ht="23.45" customHeight="1" x14ac:dyDescent="0.35">
      <c r="A118" s="274" t="s">
        <v>68</v>
      </c>
      <c r="B118" s="182"/>
      <c r="C118" s="183">
        <v>17940.689999999999</v>
      </c>
      <c r="D118" s="184">
        <v>20000</v>
      </c>
      <c r="E118" s="185"/>
      <c r="F118" s="186"/>
      <c r="G118" s="276">
        <v>20000</v>
      </c>
      <c r="H118" s="279"/>
      <c r="I118" s="158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</row>
    <row r="119" spans="1:256" s="4" customFormat="1" ht="23.45" customHeight="1" x14ac:dyDescent="0.35">
      <c r="A119" s="229" t="s">
        <v>70</v>
      </c>
      <c r="B119" s="156"/>
      <c r="C119" s="168"/>
      <c r="D119" s="90">
        <v>3000</v>
      </c>
      <c r="E119" s="157"/>
      <c r="F119" s="64"/>
      <c r="G119" s="254">
        <v>3000</v>
      </c>
      <c r="H119" s="266"/>
      <c r="I119" s="158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</row>
    <row r="120" spans="1:256" s="4" customFormat="1" ht="23.45" customHeight="1" x14ac:dyDescent="0.35">
      <c r="A120" s="229" t="s">
        <v>71</v>
      </c>
      <c r="B120" s="156"/>
      <c r="C120" s="155"/>
      <c r="D120" s="90">
        <v>3000</v>
      </c>
      <c r="E120" s="60"/>
      <c r="F120" s="58"/>
      <c r="G120" s="254">
        <v>3000</v>
      </c>
      <c r="H120" s="266"/>
      <c r="I120" s="158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</row>
    <row r="121" spans="1:256" s="4" customFormat="1" ht="24" customHeight="1" x14ac:dyDescent="0.35">
      <c r="A121" s="232" t="s">
        <v>186</v>
      </c>
      <c r="B121" s="98" t="s">
        <v>6</v>
      </c>
      <c r="C121" s="46"/>
      <c r="D121" s="47">
        <f>SUM(D122:D124)</f>
        <v>150000</v>
      </c>
      <c r="E121" s="44"/>
      <c r="F121" s="64"/>
      <c r="G121" s="256">
        <f>SUM(G122:G124)</f>
        <v>150000</v>
      </c>
      <c r="H121" s="266"/>
      <c r="I121" s="158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</row>
    <row r="122" spans="1:256" s="4" customFormat="1" ht="23.45" customHeight="1" x14ac:dyDescent="0.35">
      <c r="A122" s="229" t="s">
        <v>73</v>
      </c>
      <c r="B122" s="156"/>
      <c r="C122" s="89"/>
      <c r="D122" s="90">
        <v>100000</v>
      </c>
      <c r="E122" s="44"/>
      <c r="F122" s="64"/>
      <c r="G122" s="254">
        <v>100000</v>
      </c>
      <c r="H122" s="266"/>
      <c r="I122" s="158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</row>
    <row r="123" spans="1:256" s="4" customFormat="1" ht="23.45" customHeight="1" x14ac:dyDescent="0.35">
      <c r="A123" s="229" t="s">
        <v>75</v>
      </c>
      <c r="B123" s="156"/>
      <c r="C123" s="168"/>
      <c r="D123" s="90">
        <v>20000</v>
      </c>
      <c r="E123" s="57"/>
      <c r="F123" s="58"/>
      <c r="G123" s="254">
        <v>20000</v>
      </c>
      <c r="H123" s="266"/>
      <c r="I123" s="158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</row>
    <row r="124" spans="1:256" s="4" customFormat="1" ht="23.45" customHeight="1" x14ac:dyDescent="0.35">
      <c r="A124" s="229" t="s">
        <v>187</v>
      </c>
      <c r="B124" s="156"/>
      <c r="C124" s="168"/>
      <c r="D124" s="90">
        <v>30000</v>
      </c>
      <c r="E124" s="157"/>
      <c r="F124" s="58"/>
      <c r="G124" s="254">
        <v>30000</v>
      </c>
      <c r="H124" s="266"/>
      <c r="I124" s="158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</row>
    <row r="125" spans="1:256" s="4" customFormat="1" ht="23.45" customHeight="1" x14ac:dyDescent="0.35">
      <c r="A125" s="275" t="s">
        <v>188</v>
      </c>
      <c r="B125" s="98" t="s">
        <v>6</v>
      </c>
      <c r="C125" s="62"/>
      <c r="D125" s="63">
        <f>SUM(D126)</f>
        <v>5000</v>
      </c>
      <c r="E125" s="59"/>
      <c r="F125" s="64"/>
      <c r="G125" s="277">
        <f>SUM(G126)</f>
        <v>5000</v>
      </c>
      <c r="H125" s="266"/>
      <c r="I125" s="158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</row>
    <row r="126" spans="1:256" s="4" customFormat="1" ht="23.45" customHeight="1" x14ac:dyDescent="0.35">
      <c r="A126" s="229" t="s">
        <v>80</v>
      </c>
      <c r="B126" s="156"/>
      <c r="C126" s="155"/>
      <c r="D126" s="90">
        <v>5000</v>
      </c>
      <c r="E126" s="157"/>
      <c r="F126" s="64"/>
      <c r="G126" s="254">
        <v>5000</v>
      </c>
      <c r="H126" s="266"/>
      <c r="I126" s="158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</row>
    <row r="127" spans="1:256" s="4" customFormat="1" ht="23.45" customHeight="1" x14ac:dyDescent="0.35">
      <c r="A127" s="275" t="s">
        <v>189</v>
      </c>
      <c r="B127" s="98" t="s">
        <v>6</v>
      </c>
      <c r="C127" s="46">
        <f>SUM(C128:C131)</f>
        <v>34570</v>
      </c>
      <c r="D127" s="47">
        <f>SUM(D128:D131)</f>
        <v>110000</v>
      </c>
      <c r="E127" s="59"/>
      <c r="F127" s="64"/>
      <c r="G127" s="256">
        <f>SUM(G128:G131)</f>
        <v>110000</v>
      </c>
      <c r="H127" s="266"/>
      <c r="I127" s="158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</row>
    <row r="128" spans="1:256" s="4" customFormat="1" ht="23.45" customHeight="1" x14ac:dyDescent="0.35">
      <c r="A128" s="232" t="s">
        <v>190</v>
      </c>
      <c r="B128" s="104"/>
      <c r="C128" s="59"/>
      <c r="D128" s="59"/>
      <c r="E128" s="59"/>
      <c r="F128" s="64"/>
      <c r="G128" s="278"/>
      <c r="H128" s="266"/>
      <c r="I128" s="158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</row>
    <row r="129" spans="1:256" s="4" customFormat="1" ht="23.45" customHeight="1" x14ac:dyDescent="0.35">
      <c r="A129" s="229" t="s">
        <v>83</v>
      </c>
      <c r="B129" s="156"/>
      <c r="C129" s="89">
        <v>34570</v>
      </c>
      <c r="D129" s="90">
        <v>80000</v>
      </c>
      <c r="E129" s="157"/>
      <c r="F129" s="64"/>
      <c r="G129" s="254">
        <v>80000</v>
      </c>
      <c r="H129" s="266"/>
      <c r="I129" s="158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</row>
    <row r="130" spans="1:256" s="4" customFormat="1" ht="23.45" customHeight="1" x14ac:dyDescent="0.35">
      <c r="A130" s="229" t="s">
        <v>191</v>
      </c>
      <c r="B130" s="156"/>
      <c r="C130" s="168"/>
      <c r="D130" s="90">
        <v>30000</v>
      </c>
      <c r="E130" s="157"/>
      <c r="F130" s="64"/>
      <c r="G130" s="254">
        <v>30000</v>
      </c>
      <c r="H130" s="266"/>
      <c r="I130" s="158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</row>
    <row r="131" spans="1:256" s="4" customFormat="1" ht="23.45" customHeight="1" x14ac:dyDescent="0.35">
      <c r="A131" s="229" t="s">
        <v>192</v>
      </c>
      <c r="B131" s="156"/>
      <c r="C131" s="155"/>
      <c r="D131" s="90"/>
      <c r="E131" s="157"/>
      <c r="F131" s="64"/>
      <c r="G131" s="254"/>
      <c r="H131" s="266"/>
      <c r="I131" s="158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</row>
    <row r="132" spans="1:256" s="148" customFormat="1" ht="23.45" customHeight="1" x14ac:dyDescent="0.35">
      <c r="A132" s="232" t="s">
        <v>193</v>
      </c>
      <c r="B132" s="98" t="s">
        <v>6</v>
      </c>
      <c r="C132" s="46">
        <f>SUM(C133:C137)</f>
        <v>59442.18</v>
      </c>
      <c r="D132" s="47">
        <f>SUM(D133:D137)</f>
        <v>113000</v>
      </c>
      <c r="E132" s="74" t="s">
        <v>162</v>
      </c>
      <c r="F132" s="58">
        <f>G132-D132</f>
        <v>-10000</v>
      </c>
      <c r="G132" s="256">
        <f>SUM(G133:G137)</f>
        <v>103000</v>
      </c>
      <c r="H132" s="268"/>
      <c r="I132" s="9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  <c r="BI132" s="147"/>
      <c r="BJ132" s="147"/>
      <c r="BK132" s="147"/>
      <c r="BL132" s="147"/>
      <c r="BM132" s="147"/>
      <c r="BN132" s="147"/>
      <c r="BO132" s="147"/>
      <c r="BP132" s="147"/>
      <c r="BQ132" s="147"/>
      <c r="BR132" s="147"/>
      <c r="BS132" s="147"/>
      <c r="BT132" s="147"/>
      <c r="BU132" s="147"/>
      <c r="BV132" s="147"/>
      <c r="BW132" s="147"/>
      <c r="BX132" s="147"/>
      <c r="BY132" s="147"/>
      <c r="BZ132" s="147"/>
      <c r="CA132" s="147"/>
      <c r="CB132" s="147"/>
      <c r="CC132" s="147"/>
      <c r="CD132" s="147"/>
      <c r="CE132" s="147"/>
      <c r="CF132" s="147"/>
      <c r="CG132" s="147"/>
      <c r="CH132" s="147"/>
      <c r="CI132" s="147"/>
      <c r="CJ132" s="147"/>
      <c r="CK132" s="147"/>
      <c r="CL132" s="147"/>
      <c r="CM132" s="147"/>
      <c r="CN132" s="147"/>
      <c r="CO132" s="147"/>
      <c r="CP132" s="147"/>
      <c r="CQ132" s="147"/>
      <c r="CR132" s="147"/>
      <c r="CS132" s="147"/>
      <c r="CT132" s="147"/>
      <c r="CU132" s="147"/>
      <c r="CV132" s="147"/>
      <c r="CW132" s="147"/>
      <c r="CX132" s="147"/>
      <c r="CY132" s="147"/>
      <c r="CZ132" s="147"/>
      <c r="DA132" s="147"/>
      <c r="DB132" s="147"/>
      <c r="DC132" s="147"/>
      <c r="DD132" s="147"/>
      <c r="DE132" s="147"/>
      <c r="DF132" s="147"/>
      <c r="DG132" s="147"/>
      <c r="DH132" s="147"/>
      <c r="DI132" s="147"/>
      <c r="DJ132" s="147"/>
      <c r="DK132" s="147"/>
      <c r="DL132" s="147"/>
      <c r="DM132" s="147"/>
      <c r="DN132" s="147"/>
      <c r="DO132" s="147"/>
      <c r="DP132" s="147"/>
      <c r="DQ132" s="147"/>
      <c r="DR132" s="147"/>
      <c r="DS132" s="147"/>
      <c r="DT132" s="147"/>
      <c r="DU132" s="147"/>
      <c r="DV132" s="147"/>
      <c r="DW132" s="147"/>
      <c r="DX132" s="147"/>
      <c r="DY132" s="147"/>
      <c r="DZ132" s="147"/>
      <c r="EA132" s="147"/>
      <c r="EB132" s="147"/>
      <c r="EC132" s="147"/>
      <c r="ED132" s="147"/>
      <c r="EE132" s="147"/>
      <c r="EF132" s="147"/>
      <c r="EG132" s="147"/>
      <c r="EH132" s="147"/>
      <c r="EI132" s="147"/>
      <c r="EJ132" s="147"/>
      <c r="EK132" s="147"/>
      <c r="EL132" s="147"/>
      <c r="EM132" s="147"/>
      <c r="EN132" s="147"/>
      <c r="EO132" s="147"/>
      <c r="EP132" s="147"/>
      <c r="EQ132" s="147"/>
      <c r="ER132" s="147"/>
      <c r="ES132" s="147"/>
      <c r="ET132" s="147"/>
      <c r="EU132" s="147"/>
      <c r="EV132" s="147"/>
      <c r="EW132" s="147"/>
      <c r="EX132" s="147"/>
      <c r="EY132" s="147"/>
      <c r="EZ132" s="147"/>
      <c r="FA132" s="147"/>
      <c r="FB132" s="147"/>
      <c r="FC132" s="147"/>
      <c r="FD132" s="147"/>
      <c r="FE132" s="147"/>
      <c r="FF132" s="147"/>
      <c r="FG132" s="147"/>
      <c r="FH132" s="147"/>
      <c r="FI132" s="147"/>
      <c r="FJ132" s="147"/>
      <c r="FK132" s="147"/>
      <c r="FL132" s="147"/>
      <c r="FM132" s="147"/>
      <c r="FN132" s="147"/>
      <c r="FO132" s="147"/>
      <c r="FP132" s="147"/>
      <c r="FQ132" s="147"/>
      <c r="FR132" s="147"/>
      <c r="FS132" s="147"/>
      <c r="FT132" s="147"/>
      <c r="FU132" s="147"/>
      <c r="FV132" s="147"/>
      <c r="FW132" s="147"/>
      <c r="FX132" s="147"/>
      <c r="FY132" s="147"/>
      <c r="FZ132" s="147"/>
      <c r="GA132" s="147"/>
      <c r="GB132" s="147"/>
      <c r="GC132" s="147"/>
      <c r="GD132" s="147"/>
      <c r="GE132" s="147"/>
      <c r="GF132" s="147"/>
      <c r="GG132" s="147"/>
      <c r="GH132" s="147"/>
      <c r="GI132" s="147"/>
      <c r="GJ132" s="147"/>
      <c r="GK132" s="147"/>
      <c r="GL132" s="147"/>
      <c r="GM132" s="147"/>
      <c r="GN132" s="147"/>
      <c r="GO132" s="147"/>
      <c r="GP132" s="147"/>
      <c r="GQ132" s="147"/>
      <c r="GR132" s="147"/>
      <c r="GS132" s="147"/>
      <c r="GT132" s="147"/>
      <c r="GU132" s="147"/>
      <c r="GV132" s="147"/>
      <c r="GW132" s="147"/>
      <c r="GX132" s="147"/>
      <c r="GY132" s="147"/>
      <c r="GZ132" s="147"/>
      <c r="HA132" s="147"/>
      <c r="HB132" s="147"/>
      <c r="HC132" s="147"/>
      <c r="HD132" s="147"/>
      <c r="HE132" s="147"/>
      <c r="HF132" s="147"/>
      <c r="HG132" s="147"/>
      <c r="HH132" s="147"/>
      <c r="HI132" s="147"/>
      <c r="HJ132" s="147"/>
      <c r="HK132" s="147"/>
      <c r="HL132" s="147"/>
      <c r="HM132" s="147"/>
      <c r="HN132" s="147"/>
      <c r="HO132" s="147"/>
      <c r="HP132" s="147"/>
      <c r="HQ132" s="147"/>
      <c r="HR132" s="147"/>
      <c r="HS132" s="147"/>
      <c r="HT132" s="147"/>
      <c r="HU132" s="147"/>
      <c r="HV132" s="147"/>
      <c r="HW132" s="147"/>
      <c r="HX132" s="147"/>
      <c r="HY132" s="147"/>
      <c r="HZ132" s="147"/>
      <c r="IA132" s="147"/>
      <c r="IB132" s="147"/>
      <c r="IC132" s="147"/>
      <c r="ID132" s="147"/>
      <c r="IE132" s="147"/>
      <c r="IF132" s="147"/>
      <c r="IG132" s="147"/>
      <c r="IH132" s="147"/>
      <c r="II132" s="147"/>
      <c r="IJ132" s="147"/>
      <c r="IK132" s="147"/>
      <c r="IL132" s="147"/>
      <c r="IM132" s="147"/>
      <c r="IN132" s="147"/>
      <c r="IO132" s="147"/>
      <c r="IP132" s="147"/>
      <c r="IQ132" s="147"/>
      <c r="IR132" s="147"/>
      <c r="IS132" s="147"/>
      <c r="IT132" s="147"/>
      <c r="IU132" s="147"/>
      <c r="IV132" s="147"/>
    </row>
    <row r="133" spans="1:256" s="4" customFormat="1" ht="23.45" customHeight="1" x14ac:dyDescent="0.35">
      <c r="A133" s="229" t="s">
        <v>91</v>
      </c>
      <c r="B133" s="156"/>
      <c r="C133" s="89">
        <v>7396</v>
      </c>
      <c r="D133" s="90">
        <v>40000</v>
      </c>
      <c r="E133" s="38" t="s">
        <v>162</v>
      </c>
      <c r="F133" s="64">
        <f>G133-D133</f>
        <v>-10000</v>
      </c>
      <c r="G133" s="254">
        <v>30000</v>
      </c>
      <c r="H133" s="266"/>
      <c r="I133" s="158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</row>
    <row r="134" spans="1:256" s="4" customFormat="1" ht="23.45" customHeight="1" x14ac:dyDescent="0.35">
      <c r="A134" s="229" t="s">
        <v>92</v>
      </c>
      <c r="B134" s="156"/>
      <c r="C134" s="89">
        <v>2268</v>
      </c>
      <c r="D134" s="90">
        <v>5000</v>
      </c>
      <c r="E134" s="157"/>
      <c r="F134" s="64"/>
      <c r="G134" s="254">
        <v>5000</v>
      </c>
      <c r="H134" s="266"/>
      <c r="I134" s="158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</row>
    <row r="135" spans="1:256" s="4" customFormat="1" ht="23.45" customHeight="1" x14ac:dyDescent="0.35">
      <c r="A135" s="229" t="s">
        <v>94</v>
      </c>
      <c r="B135" s="156"/>
      <c r="C135" s="89"/>
      <c r="D135" s="90">
        <v>3000</v>
      </c>
      <c r="E135" s="157"/>
      <c r="F135" s="64"/>
      <c r="G135" s="254">
        <v>3000</v>
      </c>
      <c r="H135" s="266"/>
      <c r="I135" s="158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</row>
    <row r="136" spans="1:256" s="4" customFormat="1" ht="23.45" customHeight="1" x14ac:dyDescent="0.35">
      <c r="A136" s="229" t="s">
        <v>194</v>
      </c>
      <c r="B136" s="156"/>
      <c r="C136" s="89">
        <v>47723.78</v>
      </c>
      <c r="D136" s="90">
        <v>60000</v>
      </c>
      <c r="E136" s="49"/>
      <c r="F136" s="64"/>
      <c r="G136" s="254">
        <v>60000</v>
      </c>
      <c r="H136" s="266"/>
      <c r="I136" s="158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</row>
    <row r="137" spans="1:256" s="4" customFormat="1" ht="23.45" customHeight="1" x14ac:dyDescent="0.35">
      <c r="A137" s="229" t="s">
        <v>98</v>
      </c>
      <c r="B137" s="156"/>
      <c r="C137" s="89">
        <v>2054.4</v>
      </c>
      <c r="D137" s="90">
        <v>5000</v>
      </c>
      <c r="E137" s="49"/>
      <c r="F137" s="64"/>
      <c r="G137" s="254">
        <v>5000</v>
      </c>
      <c r="H137" s="266"/>
      <c r="I137" s="158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</row>
    <row r="138" spans="1:256" s="148" customFormat="1" ht="23.45" customHeight="1" x14ac:dyDescent="0.35">
      <c r="A138" s="232" t="s">
        <v>195</v>
      </c>
      <c r="B138" s="98" t="s">
        <v>6</v>
      </c>
      <c r="C138" s="46">
        <f>SUM(C139:C154)</f>
        <v>91976.09</v>
      </c>
      <c r="D138" s="47">
        <f>SUM(D139:D154)</f>
        <v>124000</v>
      </c>
      <c r="E138" s="57"/>
      <c r="F138" s="58"/>
      <c r="G138" s="256">
        <f>SUM(G139:G154)</f>
        <v>124000</v>
      </c>
      <c r="H138" s="268"/>
      <c r="I138" s="9"/>
      <c r="J138" s="147"/>
      <c r="K138" s="147"/>
      <c r="L138" s="147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  <c r="BI138" s="147"/>
      <c r="BJ138" s="147"/>
      <c r="BK138" s="147"/>
      <c r="BL138" s="147"/>
      <c r="BM138" s="147"/>
      <c r="BN138" s="147"/>
      <c r="BO138" s="147"/>
      <c r="BP138" s="147"/>
      <c r="BQ138" s="147"/>
      <c r="BR138" s="147"/>
      <c r="BS138" s="147"/>
      <c r="BT138" s="147"/>
      <c r="BU138" s="147"/>
      <c r="BV138" s="147"/>
      <c r="BW138" s="147"/>
      <c r="BX138" s="147"/>
      <c r="BY138" s="147"/>
      <c r="BZ138" s="147"/>
      <c r="CA138" s="147"/>
      <c r="CB138" s="147"/>
      <c r="CC138" s="147"/>
      <c r="CD138" s="147"/>
      <c r="CE138" s="147"/>
      <c r="CF138" s="147"/>
      <c r="CG138" s="147"/>
      <c r="CH138" s="147"/>
      <c r="CI138" s="147"/>
      <c r="CJ138" s="147"/>
      <c r="CK138" s="147"/>
      <c r="CL138" s="147"/>
      <c r="CM138" s="147"/>
      <c r="CN138" s="147"/>
      <c r="CO138" s="147"/>
      <c r="CP138" s="147"/>
      <c r="CQ138" s="147"/>
      <c r="CR138" s="147"/>
      <c r="CS138" s="147"/>
      <c r="CT138" s="147"/>
      <c r="CU138" s="147"/>
      <c r="CV138" s="147"/>
      <c r="CW138" s="147"/>
      <c r="CX138" s="147"/>
      <c r="CY138" s="147"/>
      <c r="CZ138" s="147"/>
      <c r="DA138" s="147"/>
      <c r="DB138" s="147"/>
      <c r="DC138" s="147"/>
      <c r="DD138" s="147"/>
      <c r="DE138" s="147"/>
      <c r="DF138" s="147"/>
      <c r="DG138" s="147"/>
      <c r="DH138" s="147"/>
      <c r="DI138" s="147"/>
      <c r="DJ138" s="147"/>
      <c r="DK138" s="147"/>
      <c r="DL138" s="147"/>
      <c r="DM138" s="147"/>
      <c r="DN138" s="147"/>
      <c r="DO138" s="147"/>
      <c r="DP138" s="147"/>
      <c r="DQ138" s="147"/>
      <c r="DR138" s="147"/>
      <c r="DS138" s="147"/>
      <c r="DT138" s="147"/>
      <c r="DU138" s="147"/>
      <c r="DV138" s="147"/>
      <c r="DW138" s="147"/>
      <c r="DX138" s="147"/>
      <c r="DY138" s="147"/>
      <c r="DZ138" s="147"/>
      <c r="EA138" s="147"/>
      <c r="EB138" s="147"/>
      <c r="EC138" s="147"/>
      <c r="ED138" s="147"/>
      <c r="EE138" s="147"/>
      <c r="EF138" s="147"/>
      <c r="EG138" s="147"/>
      <c r="EH138" s="147"/>
      <c r="EI138" s="147"/>
      <c r="EJ138" s="147"/>
      <c r="EK138" s="147"/>
      <c r="EL138" s="147"/>
      <c r="EM138" s="147"/>
      <c r="EN138" s="147"/>
      <c r="EO138" s="147"/>
      <c r="EP138" s="147"/>
      <c r="EQ138" s="147"/>
      <c r="ER138" s="147"/>
      <c r="ES138" s="147"/>
      <c r="ET138" s="147"/>
      <c r="EU138" s="147"/>
      <c r="EV138" s="147"/>
      <c r="EW138" s="147"/>
      <c r="EX138" s="147"/>
      <c r="EY138" s="147"/>
      <c r="EZ138" s="147"/>
      <c r="FA138" s="147"/>
      <c r="FB138" s="147"/>
      <c r="FC138" s="147"/>
      <c r="FD138" s="147"/>
      <c r="FE138" s="147"/>
      <c r="FF138" s="147"/>
      <c r="FG138" s="147"/>
      <c r="FH138" s="147"/>
      <c r="FI138" s="147"/>
      <c r="FJ138" s="147"/>
      <c r="FK138" s="147"/>
      <c r="FL138" s="147"/>
      <c r="FM138" s="147"/>
      <c r="FN138" s="147"/>
      <c r="FO138" s="147"/>
      <c r="FP138" s="147"/>
      <c r="FQ138" s="147"/>
      <c r="FR138" s="147"/>
      <c r="FS138" s="147"/>
      <c r="FT138" s="147"/>
      <c r="FU138" s="147"/>
      <c r="FV138" s="147"/>
      <c r="FW138" s="147"/>
      <c r="FX138" s="147"/>
      <c r="FY138" s="147"/>
      <c r="FZ138" s="147"/>
      <c r="GA138" s="147"/>
      <c r="GB138" s="147"/>
      <c r="GC138" s="147"/>
      <c r="GD138" s="147"/>
      <c r="GE138" s="147"/>
      <c r="GF138" s="147"/>
      <c r="GG138" s="147"/>
      <c r="GH138" s="147"/>
      <c r="GI138" s="147"/>
      <c r="GJ138" s="147"/>
      <c r="GK138" s="147"/>
      <c r="GL138" s="147"/>
      <c r="GM138" s="147"/>
      <c r="GN138" s="147"/>
      <c r="GO138" s="147"/>
      <c r="GP138" s="147"/>
      <c r="GQ138" s="147"/>
      <c r="GR138" s="147"/>
      <c r="GS138" s="147"/>
      <c r="GT138" s="147"/>
      <c r="GU138" s="147"/>
      <c r="GV138" s="147"/>
      <c r="GW138" s="147"/>
      <c r="GX138" s="147"/>
      <c r="GY138" s="147"/>
      <c r="GZ138" s="147"/>
      <c r="HA138" s="147"/>
      <c r="HB138" s="147"/>
      <c r="HC138" s="147"/>
      <c r="HD138" s="147"/>
      <c r="HE138" s="147"/>
      <c r="HF138" s="147"/>
      <c r="HG138" s="147"/>
      <c r="HH138" s="147"/>
      <c r="HI138" s="147"/>
      <c r="HJ138" s="147"/>
      <c r="HK138" s="147"/>
      <c r="HL138" s="147"/>
      <c r="HM138" s="147"/>
      <c r="HN138" s="147"/>
      <c r="HO138" s="147"/>
      <c r="HP138" s="147"/>
      <c r="HQ138" s="147"/>
      <c r="HR138" s="147"/>
      <c r="HS138" s="147"/>
      <c r="HT138" s="147"/>
      <c r="HU138" s="147"/>
      <c r="HV138" s="147"/>
      <c r="HW138" s="147"/>
      <c r="HX138" s="147"/>
      <c r="HY138" s="147"/>
      <c r="HZ138" s="147"/>
      <c r="IA138" s="147"/>
      <c r="IB138" s="147"/>
      <c r="IC138" s="147"/>
      <c r="ID138" s="147"/>
      <c r="IE138" s="147"/>
      <c r="IF138" s="147"/>
      <c r="IG138" s="147"/>
      <c r="IH138" s="147"/>
      <c r="II138" s="147"/>
      <c r="IJ138" s="147"/>
      <c r="IK138" s="147"/>
      <c r="IL138" s="147"/>
      <c r="IM138" s="147"/>
      <c r="IN138" s="147"/>
      <c r="IO138" s="147"/>
      <c r="IP138" s="147"/>
      <c r="IQ138" s="147"/>
      <c r="IR138" s="147"/>
      <c r="IS138" s="147"/>
      <c r="IT138" s="147"/>
      <c r="IU138" s="147"/>
      <c r="IV138" s="147"/>
    </row>
    <row r="139" spans="1:256" s="4" customFormat="1" ht="23.45" customHeight="1" x14ac:dyDescent="0.35">
      <c r="A139" s="229" t="s">
        <v>196</v>
      </c>
      <c r="B139" s="156"/>
      <c r="C139" s="168">
        <v>2784</v>
      </c>
      <c r="D139" s="90">
        <v>3000</v>
      </c>
      <c r="E139" s="157"/>
      <c r="F139" s="64"/>
      <c r="G139" s="254">
        <v>3000</v>
      </c>
      <c r="H139" s="266"/>
      <c r="I139" s="158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</row>
    <row r="140" spans="1:256" s="4" customFormat="1" ht="23.45" customHeight="1" x14ac:dyDescent="0.35">
      <c r="A140" s="229" t="s">
        <v>103</v>
      </c>
      <c r="B140" s="156"/>
      <c r="C140" s="168">
        <v>1082.8499999999999</v>
      </c>
      <c r="D140" s="90">
        <v>3000</v>
      </c>
      <c r="E140" s="57"/>
      <c r="F140" s="64"/>
      <c r="G140" s="254">
        <v>3000</v>
      </c>
      <c r="H140" s="266"/>
      <c r="I140" s="158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</row>
    <row r="141" spans="1:256" s="4" customFormat="1" ht="23.45" customHeight="1" x14ac:dyDescent="0.35">
      <c r="A141" s="229" t="s">
        <v>105</v>
      </c>
      <c r="B141" s="156"/>
      <c r="C141" s="89">
        <v>73172.73</v>
      </c>
      <c r="D141" s="90">
        <v>100000</v>
      </c>
      <c r="E141" s="157"/>
      <c r="F141" s="64"/>
      <c r="G141" s="254">
        <v>100000</v>
      </c>
      <c r="H141" s="266"/>
      <c r="I141" s="158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</row>
    <row r="142" spans="1:256" s="4" customFormat="1" ht="23.45" customHeight="1" x14ac:dyDescent="0.35">
      <c r="A142" s="280"/>
      <c r="B142" s="280"/>
      <c r="C142" s="280"/>
      <c r="D142" s="280"/>
      <c r="E142" s="280"/>
      <c r="F142" s="280"/>
      <c r="G142" s="280"/>
      <c r="H142" s="1"/>
      <c r="I142" s="158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</row>
    <row r="143" spans="1:256" s="4" customFormat="1" ht="23.45" customHeight="1" x14ac:dyDescent="0.35">
      <c r="A143" s="16"/>
      <c r="B143" s="16"/>
      <c r="C143" s="16"/>
      <c r="D143" s="16"/>
      <c r="E143" s="16"/>
      <c r="F143" s="16"/>
      <c r="G143" s="16"/>
      <c r="H143" s="1"/>
      <c r="I143" s="385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</row>
    <row r="144" spans="1:256" s="4" customFormat="1" ht="23.45" customHeight="1" x14ac:dyDescent="0.35">
      <c r="A144" s="16"/>
      <c r="B144" s="16"/>
      <c r="C144" s="16"/>
      <c r="D144" s="16"/>
      <c r="E144" s="16"/>
      <c r="F144" s="16"/>
      <c r="G144" s="16"/>
      <c r="H144" s="1"/>
      <c r="I144" s="385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</row>
    <row r="145" spans="1:256" s="4" customFormat="1" ht="23.45" customHeight="1" x14ac:dyDescent="0.35">
      <c r="A145" s="16"/>
      <c r="B145" s="16"/>
      <c r="C145" s="16"/>
      <c r="D145" s="16"/>
      <c r="E145" s="16"/>
      <c r="F145" s="16"/>
      <c r="G145" s="16"/>
      <c r="H145" s="1"/>
      <c r="I145" s="385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</row>
    <row r="146" spans="1:256" ht="24" customHeight="1" x14ac:dyDescent="0.35">
      <c r="A146" s="430" t="s">
        <v>331</v>
      </c>
      <c r="B146" s="431"/>
      <c r="C146" s="431"/>
      <c r="D146" s="431"/>
      <c r="E146" s="431"/>
      <c r="F146" s="431"/>
      <c r="G146" s="431"/>
      <c r="H146" s="431"/>
    </row>
    <row r="147" spans="1:256" ht="23.45" customHeight="1" x14ac:dyDescent="0.4">
      <c r="A147" s="405" t="s">
        <v>302</v>
      </c>
      <c r="B147" s="406"/>
      <c r="C147" s="406"/>
      <c r="D147" s="406"/>
      <c r="E147" s="406"/>
      <c r="F147" s="406"/>
      <c r="G147" s="406"/>
      <c r="H147" s="406"/>
      <c r="I147" s="20"/>
    </row>
    <row r="148" spans="1:256" ht="29.45" customHeight="1" x14ac:dyDescent="0.35">
      <c r="A148" s="93" t="s">
        <v>171</v>
      </c>
      <c r="B148" s="94"/>
      <c r="C148" s="94"/>
      <c r="D148" s="94"/>
      <c r="E148" s="94"/>
      <c r="F148" s="93" t="s">
        <v>172</v>
      </c>
      <c r="G148" s="94"/>
      <c r="H148" s="94"/>
      <c r="I148" s="20"/>
    </row>
    <row r="149" spans="1:256" ht="23.45" customHeight="1" x14ac:dyDescent="0.35">
      <c r="A149" s="7" t="s">
        <v>185</v>
      </c>
      <c r="B149" s="95"/>
      <c r="C149" s="95"/>
      <c r="D149" s="95"/>
      <c r="E149" s="95"/>
      <c r="F149" s="95"/>
      <c r="G149" s="95"/>
      <c r="H149" s="20"/>
      <c r="I149" s="20"/>
    </row>
    <row r="150" spans="1:256" ht="23.45" customHeight="1" x14ac:dyDescent="0.35">
      <c r="A150" s="290"/>
      <c r="B150" s="306"/>
      <c r="C150" s="172" t="s">
        <v>173</v>
      </c>
      <c r="D150" s="437" t="s">
        <v>157</v>
      </c>
      <c r="E150" s="438"/>
      <c r="F150" s="438"/>
      <c r="G150" s="439"/>
      <c r="H150" s="264" t="s">
        <v>158</v>
      </c>
      <c r="I150" s="20"/>
    </row>
    <row r="151" spans="1:256" s="167" customFormat="1" ht="23.45" customHeight="1" x14ac:dyDescent="0.35">
      <c r="A151" s="159" t="s">
        <v>159</v>
      </c>
      <c r="B151" s="174"/>
      <c r="C151" s="175" t="s">
        <v>311</v>
      </c>
      <c r="D151" s="425" t="s">
        <v>312</v>
      </c>
      <c r="E151" s="176" t="s">
        <v>160</v>
      </c>
      <c r="F151" s="176" t="s">
        <v>161</v>
      </c>
      <c r="G151" s="422" t="s">
        <v>313</v>
      </c>
      <c r="H151" s="262" t="s">
        <v>151</v>
      </c>
      <c r="I151" s="222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/>
      <c r="AA151" s="166"/>
      <c r="AB151" s="166"/>
      <c r="AC151" s="166"/>
      <c r="AD151" s="166"/>
      <c r="AE151" s="166"/>
      <c r="AF151" s="166"/>
      <c r="AG151" s="166"/>
      <c r="AH151" s="166"/>
      <c r="AI151" s="166"/>
      <c r="AJ151" s="166"/>
      <c r="AK151" s="166"/>
      <c r="AL151" s="166"/>
      <c r="AM151" s="166"/>
      <c r="AN151" s="166"/>
      <c r="AO151" s="166"/>
      <c r="AP151" s="166"/>
      <c r="AQ151" s="166"/>
      <c r="AR151" s="166"/>
      <c r="AS151" s="166"/>
      <c r="AT151" s="166"/>
      <c r="AU151" s="166"/>
      <c r="AV151" s="166"/>
      <c r="AW151" s="166"/>
      <c r="AX151" s="166"/>
      <c r="AY151" s="166"/>
      <c r="AZ151" s="166"/>
      <c r="BA151" s="166"/>
      <c r="BB151" s="166"/>
      <c r="BC151" s="166"/>
      <c r="BD151" s="166"/>
      <c r="BE151" s="166"/>
      <c r="BF151" s="166"/>
      <c r="BG151" s="166"/>
      <c r="BH151" s="166"/>
      <c r="BI151" s="166"/>
      <c r="BJ151" s="166"/>
      <c r="BK151" s="166"/>
      <c r="BL151" s="166"/>
      <c r="BM151" s="166"/>
      <c r="BN151" s="166"/>
      <c r="BO151" s="166"/>
      <c r="BP151" s="166"/>
      <c r="BQ151" s="166"/>
      <c r="BR151" s="166"/>
      <c r="BS151" s="166"/>
      <c r="BT151" s="166"/>
      <c r="BU151" s="166"/>
      <c r="BV151" s="166"/>
      <c r="BW151" s="166"/>
      <c r="BX151" s="166"/>
      <c r="BY151" s="166"/>
      <c r="BZ151" s="166"/>
      <c r="CA151" s="166"/>
      <c r="CB151" s="166"/>
      <c r="CC151" s="166"/>
      <c r="CD151" s="166"/>
      <c r="CE151" s="166"/>
      <c r="CF151" s="166"/>
      <c r="CG151" s="166"/>
      <c r="CH151" s="166"/>
      <c r="CI151" s="166"/>
      <c r="CJ151" s="166"/>
      <c r="CK151" s="166"/>
      <c r="CL151" s="166"/>
      <c r="CM151" s="166"/>
      <c r="CN151" s="166"/>
      <c r="CO151" s="166"/>
      <c r="CP151" s="166"/>
      <c r="CQ151" s="166"/>
      <c r="CR151" s="166"/>
      <c r="CS151" s="166"/>
      <c r="CT151" s="166"/>
      <c r="CU151" s="166"/>
      <c r="CV151" s="166"/>
      <c r="CW151" s="166"/>
      <c r="CX151" s="166"/>
      <c r="CY151" s="166"/>
      <c r="CZ151" s="166"/>
      <c r="DA151" s="166"/>
      <c r="DB151" s="166"/>
      <c r="DC151" s="166"/>
      <c r="DD151" s="166"/>
      <c r="DE151" s="166"/>
      <c r="DF151" s="166"/>
      <c r="DG151" s="166"/>
      <c r="DH151" s="166"/>
      <c r="DI151" s="166"/>
      <c r="DJ151" s="166"/>
      <c r="DK151" s="166"/>
      <c r="DL151" s="166"/>
      <c r="DM151" s="166"/>
      <c r="DN151" s="166"/>
      <c r="DO151" s="166"/>
      <c r="DP151" s="166"/>
      <c r="DQ151" s="166"/>
      <c r="DR151" s="166"/>
      <c r="DS151" s="166"/>
      <c r="DT151" s="166"/>
      <c r="DU151" s="166"/>
      <c r="DV151" s="166"/>
      <c r="DW151" s="166"/>
      <c r="DX151" s="166"/>
      <c r="DY151" s="166"/>
      <c r="DZ151" s="166"/>
      <c r="EA151" s="166"/>
      <c r="EB151" s="166"/>
      <c r="EC151" s="166"/>
      <c r="ED151" s="166"/>
      <c r="EE151" s="166"/>
      <c r="EF151" s="166"/>
      <c r="EG151" s="166"/>
      <c r="EH151" s="166"/>
      <c r="EI151" s="166"/>
      <c r="EJ151" s="166"/>
      <c r="EK151" s="166"/>
      <c r="EL151" s="166"/>
      <c r="EM151" s="166"/>
      <c r="EN151" s="166"/>
      <c r="EO151" s="166"/>
      <c r="EP151" s="166"/>
      <c r="EQ151" s="166"/>
      <c r="ER151" s="166"/>
      <c r="ES151" s="166"/>
      <c r="ET151" s="166"/>
      <c r="EU151" s="166"/>
      <c r="EV151" s="166"/>
      <c r="EW151" s="166"/>
      <c r="EX151" s="166"/>
      <c r="EY151" s="166"/>
      <c r="EZ151" s="166"/>
      <c r="FA151" s="166"/>
      <c r="FB151" s="166"/>
      <c r="FC151" s="166"/>
      <c r="FD151" s="166"/>
      <c r="FE151" s="166"/>
      <c r="FF151" s="166"/>
      <c r="FG151" s="166"/>
      <c r="FH151" s="166"/>
      <c r="FI151" s="166"/>
      <c r="FJ151" s="166"/>
      <c r="FK151" s="166"/>
      <c r="FL151" s="166"/>
      <c r="FM151" s="166"/>
      <c r="FN151" s="166"/>
      <c r="FO151" s="166"/>
      <c r="FP151" s="166"/>
      <c r="FQ151" s="166"/>
      <c r="FR151" s="166"/>
      <c r="FS151" s="166"/>
      <c r="FT151" s="166"/>
      <c r="FU151" s="166"/>
      <c r="FV151" s="166"/>
      <c r="FW151" s="166"/>
      <c r="FX151" s="166"/>
      <c r="FY151" s="166"/>
      <c r="FZ151" s="166"/>
      <c r="GA151" s="166"/>
      <c r="GB151" s="166"/>
      <c r="GC151" s="166"/>
      <c r="GD151" s="166"/>
      <c r="GE151" s="166"/>
      <c r="GF151" s="166"/>
      <c r="GG151" s="166"/>
      <c r="GH151" s="166"/>
      <c r="GI151" s="166"/>
      <c r="GJ151" s="166"/>
      <c r="GK151" s="166"/>
      <c r="GL151" s="166"/>
      <c r="GM151" s="166"/>
      <c r="GN151" s="166"/>
      <c r="GO151" s="166"/>
      <c r="GP151" s="166"/>
      <c r="GQ151" s="166"/>
      <c r="GR151" s="166"/>
      <c r="GS151" s="166"/>
      <c r="GT151" s="166"/>
      <c r="GU151" s="166"/>
      <c r="GV151" s="166"/>
      <c r="GW151" s="166"/>
      <c r="GX151" s="166"/>
      <c r="GY151" s="166"/>
      <c r="GZ151" s="166"/>
      <c r="HA151" s="166"/>
      <c r="HB151" s="166"/>
      <c r="HC151" s="166"/>
      <c r="HD151" s="166"/>
      <c r="HE151" s="166"/>
      <c r="HF151" s="166"/>
      <c r="HG151" s="166"/>
      <c r="HH151" s="166"/>
      <c r="HI151" s="166"/>
      <c r="HJ151" s="166"/>
      <c r="HK151" s="166"/>
      <c r="HL151" s="166"/>
      <c r="HM151" s="166"/>
      <c r="HN151" s="166"/>
      <c r="HO151" s="166"/>
      <c r="HP151" s="166"/>
      <c r="HQ151" s="166"/>
      <c r="HR151" s="166"/>
      <c r="HS151" s="166"/>
      <c r="HT151" s="166"/>
      <c r="HU151" s="166"/>
      <c r="HV151" s="166"/>
      <c r="HW151" s="166"/>
      <c r="HX151" s="166"/>
      <c r="HY151" s="166"/>
      <c r="HZ151" s="166"/>
      <c r="IA151" s="166"/>
      <c r="IB151" s="166"/>
      <c r="IC151" s="166"/>
      <c r="ID151" s="166"/>
      <c r="IE151" s="166"/>
      <c r="IF151" s="166"/>
      <c r="IG151" s="166"/>
      <c r="IH151" s="166"/>
      <c r="II151" s="166"/>
      <c r="IJ151" s="166"/>
      <c r="IK151" s="166"/>
      <c r="IL151" s="166"/>
      <c r="IM151" s="166"/>
      <c r="IN151" s="166"/>
      <c r="IO151" s="166"/>
      <c r="IP151" s="166"/>
      <c r="IQ151" s="166"/>
      <c r="IR151" s="166"/>
      <c r="IS151" s="166"/>
      <c r="IT151" s="166"/>
      <c r="IU151" s="166"/>
      <c r="IV151" s="166"/>
    </row>
    <row r="152" spans="1:256" s="167" customFormat="1" ht="23.45" customHeight="1" x14ac:dyDescent="0.35">
      <c r="A152" s="223"/>
      <c r="B152" s="179"/>
      <c r="C152" s="180"/>
      <c r="D152" s="426"/>
      <c r="E152" s="181" t="s">
        <v>162</v>
      </c>
      <c r="F152" s="181" t="s">
        <v>163</v>
      </c>
      <c r="G152" s="423"/>
      <c r="H152" s="311"/>
      <c r="I152" s="222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  <c r="AA152" s="166"/>
      <c r="AB152" s="166"/>
      <c r="AC152" s="166"/>
      <c r="AD152" s="166"/>
      <c r="AE152" s="166"/>
      <c r="AF152" s="166"/>
      <c r="AG152" s="166"/>
      <c r="AH152" s="166"/>
      <c r="AI152" s="166"/>
      <c r="AJ152" s="166"/>
      <c r="AK152" s="166"/>
      <c r="AL152" s="166"/>
      <c r="AM152" s="166"/>
      <c r="AN152" s="166"/>
      <c r="AO152" s="166"/>
      <c r="AP152" s="166"/>
      <c r="AQ152" s="166"/>
      <c r="AR152" s="166"/>
      <c r="AS152" s="166"/>
      <c r="AT152" s="166"/>
      <c r="AU152" s="166"/>
      <c r="AV152" s="166"/>
      <c r="AW152" s="166"/>
      <c r="AX152" s="166"/>
      <c r="AY152" s="166"/>
      <c r="AZ152" s="166"/>
      <c r="BA152" s="166"/>
      <c r="BB152" s="166"/>
      <c r="BC152" s="166"/>
      <c r="BD152" s="166"/>
      <c r="BE152" s="166"/>
      <c r="BF152" s="166"/>
      <c r="BG152" s="166"/>
      <c r="BH152" s="166"/>
      <c r="BI152" s="166"/>
      <c r="BJ152" s="166"/>
      <c r="BK152" s="166"/>
      <c r="BL152" s="166"/>
      <c r="BM152" s="166"/>
      <c r="BN152" s="166"/>
      <c r="BO152" s="166"/>
      <c r="BP152" s="166"/>
      <c r="BQ152" s="166"/>
      <c r="BR152" s="166"/>
      <c r="BS152" s="166"/>
      <c r="BT152" s="166"/>
      <c r="BU152" s="166"/>
      <c r="BV152" s="166"/>
      <c r="BW152" s="166"/>
      <c r="BX152" s="166"/>
      <c r="BY152" s="166"/>
      <c r="BZ152" s="166"/>
      <c r="CA152" s="166"/>
      <c r="CB152" s="166"/>
      <c r="CC152" s="166"/>
      <c r="CD152" s="166"/>
      <c r="CE152" s="166"/>
      <c r="CF152" s="166"/>
      <c r="CG152" s="166"/>
      <c r="CH152" s="166"/>
      <c r="CI152" s="166"/>
      <c r="CJ152" s="166"/>
      <c r="CK152" s="166"/>
      <c r="CL152" s="166"/>
      <c r="CM152" s="166"/>
      <c r="CN152" s="166"/>
      <c r="CO152" s="166"/>
      <c r="CP152" s="166"/>
      <c r="CQ152" s="166"/>
      <c r="CR152" s="166"/>
      <c r="CS152" s="166"/>
      <c r="CT152" s="166"/>
      <c r="CU152" s="166"/>
      <c r="CV152" s="166"/>
      <c r="CW152" s="166"/>
      <c r="CX152" s="166"/>
      <c r="CY152" s="166"/>
      <c r="CZ152" s="166"/>
      <c r="DA152" s="166"/>
      <c r="DB152" s="166"/>
      <c r="DC152" s="166"/>
      <c r="DD152" s="166"/>
      <c r="DE152" s="166"/>
      <c r="DF152" s="166"/>
      <c r="DG152" s="166"/>
      <c r="DH152" s="166"/>
      <c r="DI152" s="166"/>
      <c r="DJ152" s="166"/>
      <c r="DK152" s="166"/>
      <c r="DL152" s="166"/>
      <c r="DM152" s="166"/>
      <c r="DN152" s="166"/>
      <c r="DO152" s="166"/>
      <c r="DP152" s="166"/>
      <c r="DQ152" s="166"/>
      <c r="DR152" s="166"/>
      <c r="DS152" s="166"/>
      <c r="DT152" s="166"/>
      <c r="DU152" s="166"/>
      <c r="DV152" s="166"/>
      <c r="DW152" s="166"/>
      <c r="DX152" s="166"/>
      <c r="DY152" s="166"/>
      <c r="DZ152" s="166"/>
      <c r="EA152" s="166"/>
      <c r="EB152" s="166"/>
      <c r="EC152" s="166"/>
      <c r="ED152" s="166"/>
      <c r="EE152" s="166"/>
      <c r="EF152" s="166"/>
      <c r="EG152" s="166"/>
      <c r="EH152" s="166"/>
      <c r="EI152" s="166"/>
      <c r="EJ152" s="166"/>
      <c r="EK152" s="166"/>
      <c r="EL152" s="166"/>
      <c r="EM152" s="166"/>
      <c r="EN152" s="166"/>
      <c r="EO152" s="166"/>
      <c r="EP152" s="166"/>
      <c r="EQ152" s="166"/>
      <c r="ER152" s="166"/>
      <c r="ES152" s="166"/>
      <c r="ET152" s="166"/>
      <c r="EU152" s="166"/>
      <c r="EV152" s="166"/>
      <c r="EW152" s="166"/>
      <c r="EX152" s="166"/>
      <c r="EY152" s="166"/>
      <c r="EZ152" s="166"/>
      <c r="FA152" s="166"/>
      <c r="FB152" s="166"/>
      <c r="FC152" s="166"/>
      <c r="FD152" s="166"/>
      <c r="FE152" s="166"/>
      <c r="FF152" s="166"/>
      <c r="FG152" s="166"/>
      <c r="FH152" s="166"/>
      <c r="FI152" s="166"/>
      <c r="FJ152" s="166"/>
      <c r="FK152" s="166"/>
      <c r="FL152" s="166"/>
      <c r="FM152" s="166"/>
      <c r="FN152" s="166"/>
      <c r="FO152" s="166"/>
      <c r="FP152" s="166"/>
      <c r="FQ152" s="166"/>
      <c r="FR152" s="166"/>
      <c r="FS152" s="166"/>
      <c r="FT152" s="166"/>
      <c r="FU152" s="166"/>
      <c r="FV152" s="166"/>
      <c r="FW152" s="166"/>
      <c r="FX152" s="166"/>
      <c r="FY152" s="166"/>
      <c r="FZ152" s="166"/>
      <c r="GA152" s="166"/>
      <c r="GB152" s="166"/>
      <c r="GC152" s="166"/>
      <c r="GD152" s="166"/>
      <c r="GE152" s="166"/>
      <c r="GF152" s="166"/>
      <c r="GG152" s="166"/>
      <c r="GH152" s="166"/>
      <c r="GI152" s="166"/>
      <c r="GJ152" s="166"/>
      <c r="GK152" s="166"/>
      <c r="GL152" s="166"/>
      <c r="GM152" s="166"/>
      <c r="GN152" s="166"/>
      <c r="GO152" s="166"/>
      <c r="GP152" s="166"/>
      <c r="GQ152" s="166"/>
      <c r="GR152" s="166"/>
      <c r="GS152" s="166"/>
      <c r="GT152" s="166"/>
      <c r="GU152" s="166"/>
      <c r="GV152" s="166"/>
      <c r="GW152" s="166"/>
      <c r="GX152" s="166"/>
      <c r="GY152" s="166"/>
      <c r="GZ152" s="166"/>
      <c r="HA152" s="166"/>
      <c r="HB152" s="166"/>
      <c r="HC152" s="166"/>
      <c r="HD152" s="166"/>
      <c r="HE152" s="166"/>
      <c r="HF152" s="166"/>
      <c r="HG152" s="166"/>
      <c r="HH152" s="166"/>
      <c r="HI152" s="166"/>
      <c r="HJ152" s="166"/>
      <c r="HK152" s="166"/>
      <c r="HL152" s="166"/>
      <c r="HM152" s="166"/>
      <c r="HN152" s="166"/>
      <c r="HO152" s="166"/>
      <c r="HP152" s="166"/>
      <c r="HQ152" s="166"/>
      <c r="HR152" s="166"/>
      <c r="HS152" s="166"/>
      <c r="HT152" s="166"/>
      <c r="HU152" s="166"/>
      <c r="HV152" s="166"/>
      <c r="HW152" s="166"/>
      <c r="HX152" s="166"/>
      <c r="HY152" s="166"/>
      <c r="HZ152" s="166"/>
      <c r="IA152" s="166"/>
      <c r="IB152" s="166"/>
      <c r="IC152" s="166"/>
      <c r="ID152" s="166"/>
      <c r="IE152" s="166"/>
      <c r="IF152" s="166"/>
      <c r="IG152" s="166"/>
      <c r="IH152" s="166"/>
      <c r="II152" s="166"/>
      <c r="IJ152" s="166"/>
      <c r="IK152" s="166"/>
      <c r="IL152" s="166"/>
      <c r="IM152" s="166"/>
      <c r="IN152" s="166"/>
      <c r="IO152" s="166"/>
      <c r="IP152" s="166"/>
      <c r="IQ152" s="166"/>
      <c r="IR152" s="166"/>
      <c r="IS152" s="166"/>
      <c r="IT152" s="166"/>
      <c r="IU152" s="166"/>
      <c r="IV152" s="166"/>
    </row>
    <row r="153" spans="1:256" s="167" customFormat="1" ht="23.45" customHeight="1" x14ac:dyDescent="0.35">
      <c r="A153" s="291" t="s">
        <v>107</v>
      </c>
      <c r="B153" s="292"/>
      <c r="C153" s="298">
        <v>10736.51</v>
      </c>
      <c r="D153" s="285">
        <v>6000</v>
      </c>
      <c r="E153" s="286"/>
      <c r="F153" s="287"/>
      <c r="G153" s="288">
        <v>6000</v>
      </c>
      <c r="H153" s="279"/>
      <c r="I153" s="222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/>
      <c r="AJ153" s="166"/>
      <c r="AK153" s="166"/>
      <c r="AL153" s="166"/>
      <c r="AM153" s="166"/>
      <c r="AN153" s="166"/>
      <c r="AO153" s="166"/>
      <c r="AP153" s="166"/>
      <c r="AQ153" s="166"/>
      <c r="AR153" s="166"/>
      <c r="AS153" s="166"/>
      <c r="AT153" s="166"/>
      <c r="AU153" s="166"/>
      <c r="AV153" s="166"/>
      <c r="AW153" s="166"/>
      <c r="AX153" s="166"/>
      <c r="AY153" s="166"/>
      <c r="AZ153" s="166"/>
      <c r="BA153" s="166"/>
      <c r="BB153" s="166"/>
      <c r="BC153" s="166"/>
      <c r="BD153" s="166"/>
      <c r="BE153" s="166"/>
      <c r="BF153" s="166"/>
      <c r="BG153" s="166"/>
      <c r="BH153" s="166"/>
      <c r="BI153" s="166"/>
      <c r="BJ153" s="166"/>
      <c r="BK153" s="166"/>
      <c r="BL153" s="166"/>
      <c r="BM153" s="166"/>
      <c r="BN153" s="166"/>
      <c r="BO153" s="166"/>
      <c r="BP153" s="166"/>
      <c r="BQ153" s="166"/>
      <c r="BR153" s="166"/>
      <c r="BS153" s="166"/>
      <c r="BT153" s="166"/>
      <c r="BU153" s="166"/>
      <c r="BV153" s="166"/>
      <c r="BW153" s="166"/>
      <c r="BX153" s="166"/>
      <c r="BY153" s="166"/>
      <c r="BZ153" s="166"/>
      <c r="CA153" s="166"/>
      <c r="CB153" s="166"/>
      <c r="CC153" s="166"/>
      <c r="CD153" s="166"/>
      <c r="CE153" s="166"/>
      <c r="CF153" s="166"/>
      <c r="CG153" s="166"/>
      <c r="CH153" s="166"/>
      <c r="CI153" s="166"/>
      <c r="CJ153" s="166"/>
      <c r="CK153" s="166"/>
      <c r="CL153" s="166"/>
      <c r="CM153" s="166"/>
      <c r="CN153" s="166"/>
      <c r="CO153" s="166"/>
      <c r="CP153" s="166"/>
      <c r="CQ153" s="166"/>
      <c r="CR153" s="166"/>
      <c r="CS153" s="166"/>
      <c r="CT153" s="166"/>
      <c r="CU153" s="166"/>
      <c r="CV153" s="166"/>
      <c r="CW153" s="166"/>
      <c r="CX153" s="166"/>
      <c r="CY153" s="166"/>
      <c r="CZ153" s="166"/>
      <c r="DA153" s="166"/>
      <c r="DB153" s="166"/>
      <c r="DC153" s="166"/>
      <c r="DD153" s="166"/>
      <c r="DE153" s="166"/>
      <c r="DF153" s="166"/>
      <c r="DG153" s="166"/>
      <c r="DH153" s="166"/>
      <c r="DI153" s="166"/>
      <c r="DJ153" s="166"/>
      <c r="DK153" s="166"/>
      <c r="DL153" s="166"/>
      <c r="DM153" s="166"/>
      <c r="DN153" s="166"/>
      <c r="DO153" s="166"/>
      <c r="DP153" s="166"/>
      <c r="DQ153" s="166"/>
      <c r="DR153" s="166"/>
      <c r="DS153" s="166"/>
      <c r="DT153" s="166"/>
      <c r="DU153" s="166"/>
      <c r="DV153" s="166"/>
      <c r="DW153" s="166"/>
      <c r="DX153" s="166"/>
      <c r="DY153" s="166"/>
      <c r="DZ153" s="166"/>
      <c r="EA153" s="166"/>
      <c r="EB153" s="166"/>
      <c r="EC153" s="166"/>
      <c r="ED153" s="166"/>
      <c r="EE153" s="166"/>
      <c r="EF153" s="166"/>
      <c r="EG153" s="166"/>
      <c r="EH153" s="166"/>
      <c r="EI153" s="166"/>
      <c r="EJ153" s="166"/>
      <c r="EK153" s="166"/>
      <c r="EL153" s="166"/>
      <c r="EM153" s="166"/>
      <c r="EN153" s="166"/>
      <c r="EO153" s="166"/>
      <c r="EP153" s="166"/>
      <c r="EQ153" s="166"/>
      <c r="ER153" s="166"/>
      <c r="ES153" s="166"/>
      <c r="ET153" s="166"/>
      <c r="EU153" s="166"/>
      <c r="EV153" s="166"/>
      <c r="EW153" s="166"/>
      <c r="EX153" s="166"/>
      <c r="EY153" s="166"/>
      <c r="EZ153" s="166"/>
      <c r="FA153" s="166"/>
      <c r="FB153" s="166"/>
      <c r="FC153" s="166"/>
      <c r="FD153" s="166"/>
      <c r="FE153" s="166"/>
      <c r="FF153" s="166"/>
      <c r="FG153" s="166"/>
      <c r="FH153" s="166"/>
      <c r="FI153" s="166"/>
      <c r="FJ153" s="166"/>
      <c r="FK153" s="166"/>
      <c r="FL153" s="166"/>
      <c r="FM153" s="166"/>
      <c r="FN153" s="166"/>
      <c r="FO153" s="166"/>
      <c r="FP153" s="166"/>
      <c r="FQ153" s="166"/>
      <c r="FR153" s="166"/>
      <c r="FS153" s="166"/>
      <c r="FT153" s="166"/>
      <c r="FU153" s="166"/>
      <c r="FV153" s="166"/>
      <c r="FW153" s="166"/>
      <c r="FX153" s="166"/>
      <c r="FY153" s="166"/>
      <c r="FZ153" s="166"/>
      <c r="GA153" s="166"/>
      <c r="GB153" s="166"/>
      <c r="GC153" s="166"/>
      <c r="GD153" s="166"/>
      <c r="GE153" s="166"/>
      <c r="GF153" s="166"/>
      <c r="GG153" s="166"/>
      <c r="GH153" s="166"/>
      <c r="GI153" s="166"/>
      <c r="GJ153" s="166"/>
      <c r="GK153" s="166"/>
      <c r="GL153" s="166"/>
      <c r="GM153" s="166"/>
      <c r="GN153" s="166"/>
      <c r="GO153" s="166"/>
      <c r="GP153" s="166"/>
      <c r="GQ153" s="166"/>
      <c r="GR153" s="166"/>
      <c r="GS153" s="166"/>
      <c r="GT153" s="166"/>
      <c r="GU153" s="166"/>
      <c r="GV153" s="166"/>
      <c r="GW153" s="166"/>
      <c r="GX153" s="166"/>
      <c r="GY153" s="166"/>
      <c r="GZ153" s="166"/>
      <c r="HA153" s="166"/>
      <c r="HB153" s="166"/>
      <c r="HC153" s="166"/>
      <c r="HD153" s="166"/>
      <c r="HE153" s="166"/>
      <c r="HF153" s="166"/>
      <c r="HG153" s="166"/>
      <c r="HH153" s="166"/>
      <c r="HI153" s="166"/>
      <c r="HJ153" s="166"/>
      <c r="HK153" s="166"/>
      <c r="HL153" s="166"/>
      <c r="HM153" s="166"/>
      <c r="HN153" s="166"/>
      <c r="HO153" s="166"/>
      <c r="HP153" s="166"/>
      <c r="HQ153" s="166"/>
      <c r="HR153" s="166"/>
      <c r="HS153" s="166"/>
      <c r="HT153" s="166"/>
      <c r="HU153" s="166"/>
      <c r="HV153" s="166"/>
      <c r="HW153" s="166"/>
      <c r="HX153" s="166"/>
      <c r="HY153" s="166"/>
      <c r="HZ153" s="166"/>
      <c r="IA153" s="166"/>
      <c r="IB153" s="166"/>
      <c r="IC153" s="166"/>
      <c r="ID153" s="166"/>
      <c r="IE153" s="166"/>
      <c r="IF153" s="166"/>
      <c r="IG153" s="166"/>
      <c r="IH153" s="166"/>
      <c r="II153" s="166"/>
      <c r="IJ153" s="166"/>
      <c r="IK153" s="166"/>
      <c r="IL153" s="166"/>
      <c r="IM153" s="166"/>
      <c r="IN153" s="166"/>
      <c r="IO153" s="166"/>
      <c r="IP153" s="166"/>
      <c r="IQ153" s="166"/>
      <c r="IR153" s="166"/>
      <c r="IS153" s="166"/>
      <c r="IT153" s="166"/>
      <c r="IU153" s="166"/>
      <c r="IV153" s="166"/>
    </row>
    <row r="154" spans="1:256" s="4" customFormat="1" ht="23.45" customHeight="1" x14ac:dyDescent="0.35">
      <c r="A154" s="293" t="s">
        <v>197</v>
      </c>
      <c r="B154" s="294"/>
      <c r="C154" s="299">
        <v>4200</v>
      </c>
      <c r="D154" s="195">
        <v>12000</v>
      </c>
      <c r="E154" s="196"/>
      <c r="F154" s="197"/>
      <c r="G154" s="307">
        <v>12000</v>
      </c>
      <c r="H154" s="266"/>
      <c r="I154" s="158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  <c r="IV154" s="3"/>
    </row>
    <row r="155" spans="1:256" ht="23.45" customHeight="1" x14ac:dyDescent="0.35">
      <c r="A155" s="295" t="s">
        <v>111</v>
      </c>
      <c r="B155" s="295" t="s">
        <v>6</v>
      </c>
      <c r="C155" s="300">
        <f>SUM(C156)</f>
        <v>121200</v>
      </c>
      <c r="D155" s="192">
        <f>SUM(D156)</f>
        <v>121200</v>
      </c>
      <c r="E155" s="193"/>
      <c r="F155" s="194"/>
      <c r="G155" s="308">
        <f>SUM(G156)</f>
        <v>121200</v>
      </c>
      <c r="H155" s="267"/>
      <c r="I155" s="20"/>
    </row>
    <row r="156" spans="1:256" ht="23.45" customHeight="1" x14ac:dyDescent="0.35">
      <c r="A156" s="295" t="s">
        <v>198</v>
      </c>
      <c r="B156" s="295" t="s">
        <v>6</v>
      </c>
      <c r="C156" s="301">
        <f>SUM(C157)</f>
        <v>121200</v>
      </c>
      <c r="D156" s="47">
        <f>SUM(D157)</f>
        <v>121200</v>
      </c>
      <c r="E156" s="57"/>
      <c r="F156" s="58"/>
      <c r="G156" s="256">
        <f>SUM(G157)</f>
        <v>121200</v>
      </c>
      <c r="H156" s="267"/>
      <c r="I156" s="20"/>
    </row>
    <row r="157" spans="1:256" s="4" customFormat="1" ht="23.45" customHeight="1" x14ac:dyDescent="0.35">
      <c r="A157" s="293" t="s">
        <v>113</v>
      </c>
      <c r="B157" s="294"/>
      <c r="C157" s="302">
        <v>121200</v>
      </c>
      <c r="D157" s="90">
        <v>121200</v>
      </c>
      <c r="E157" s="49"/>
      <c r="F157" s="64"/>
      <c r="G157" s="254">
        <v>121200</v>
      </c>
      <c r="H157" s="266"/>
      <c r="I157" s="158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  <c r="IV157" s="3"/>
    </row>
    <row r="158" spans="1:256" ht="23.45" customHeight="1" x14ac:dyDescent="0.35">
      <c r="A158" s="424"/>
      <c r="B158" s="424"/>
      <c r="C158" s="303"/>
      <c r="D158" s="47"/>
      <c r="E158" s="57"/>
      <c r="F158" s="58"/>
      <c r="G158" s="256"/>
      <c r="H158" s="267"/>
      <c r="I158" s="20"/>
    </row>
    <row r="159" spans="1:256" ht="23.45" customHeight="1" x14ac:dyDescent="0.35">
      <c r="A159" s="296"/>
      <c r="B159" s="296"/>
      <c r="C159" s="304"/>
      <c r="D159" s="43"/>
      <c r="E159" s="49"/>
      <c r="F159" s="39"/>
      <c r="G159" s="259"/>
      <c r="H159" s="267"/>
      <c r="I159" s="20"/>
    </row>
    <row r="160" spans="1:256" ht="23.45" customHeight="1" x14ac:dyDescent="0.35">
      <c r="A160" s="296"/>
      <c r="B160" s="296"/>
      <c r="C160" s="304"/>
      <c r="D160" s="43"/>
      <c r="E160" s="49"/>
      <c r="F160" s="39"/>
      <c r="G160" s="259"/>
      <c r="H160" s="267"/>
      <c r="I160" s="20"/>
    </row>
    <row r="161" spans="1:9" ht="23.45" customHeight="1" x14ac:dyDescent="0.35">
      <c r="A161" s="296"/>
      <c r="B161" s="296"/>
      <c r="C161" s="304"/>
      <c r="D161" s="43"/>
      <c r="E161" s="49"/>
      <c r="F161" s="39"/>
      <c r="G161" s="259"/>
      <c r="H161" s="267"/>
      <c r="I161" s="20"/>
    </row>
    <row r="162" spans="1:9" ht="23.45" customHeight="1" x14ac:dyDescent="0.35">
      <c r="A162" s="296"/>
      <c r="B162" s="296"/>
      <c r="C162" s="304"/>
      <c r="D162" s="43"/>
      <c r="E162" s="49"/>
      <c r="F162" s="39"/>
      <c r="G162" s="259"/>
      <c r="H162" s="267"/>
      <c r="I162" s="20"/>
    </row>
    <row r="163" spans="1:9" ht="23.45" customHeight="1" x14ac:dyDescent="0.35">
      <c r="A163" s="296"/>
      <c r="B163" s="296"/>
      <c r="C163" s="304"/>
      <c r="D163" s="43"/>
      <c r="E163" s="49"/>
      <c r="F163" s="39"/>
      <c r="G163" s="259"/>
      <c r="H163" s="267"/>
      <c r="I163" s="20"/>
    </row>
    <row r="164" spans="1:9" ht="23.45" customHeight="1" x14ac:dyDescent="0.35">
      <c r="A164" s="296"/>
      <c r="B164" s="296"/>
      <c r="C164" s="304"/>
      <c r="D164" s="43"/>
      <c r="E164" s="49"/>
      <c r="F164" s="39"/>
      <c r="G164" s="259"/>
      <c r="H164" s="267"/>
      <c r="I164" s="20"/>
    </row>
    <row r="165" spans="1:9" ht="23.45" customHeight="1" x14ac:dyDescent="0.35">
      <c r="A165" s="296"/>
      <c r="B165" s="296"/>
      <c r="C165" s="304"/>
      <c r="D165" s="43"/>
      <c r="E165" s="49"/>
      <c r="F165" s="39"/>
      <c r="G165" s="259"/>
      <c r="H165" s="267"/>
      <c r="I165" s="20"/>
    </row>
    <row r="166" spans="1:9" ht="23.45" customHeight="1" x14ac:dyDescent="0.35">
      <c r="A166" s="296"/>
      <c r="B166" s="296"/>
      <c r="C166" s="304"/>
      <c r="D166" s="43"/>
      <c r="E166" s="49"/>
      <c r="F166" s="39"/>
      <c r="G166" s="259"/>
      <c r="H166" s="267"/>
      <c r="I166" s="20"/>
    </row>
    <row r="167" spans="1:9" ht="23.45" customHeight="1" x14ac:dyDescent="0.35">
      <c r="A167" s="296"/>
      <c r="B167" s="296"/>
      <c r="C167" s="304"/>
      <c r="D167" s="43"/>
      <c r="E167" s="49"/>
      <c r="F167" s="39"/>
      <c r="G167" s="259"/>
      <c r="H167" s="267"/>
      <c r="I167" s="20"/>
    </row>
    <row r="168" spans="1:9" ht="23.45" customHeight="1" x14ac:dyDescent="0.35">
      <c r="A168" s="296"/>
      <c r="B168" s="296"/>
      <c r="C168" s="304"/>
      <c r="D168" s="43"/>
      <c r="E168" s="49"/>
      <c r="F168" s="39"/>
      <c r="G168" s="259"/>
      <c r="H168" s="267"/>
      <c r="I168" s="20"/>
    </row>
    <row r="169" spans="1:9" ht="23.45" customHeight="1" x14ac:dyDescent="0.35">
      <c r="A169" s="296"/>
      <c r="B169" s="296"/>
      <c r="C169" s="304"/>
      <c r="D169" s="43"/>
      <c r="E169" s="49"/>
      <c r="F169" s="39"/>
      <c r="G169" s="259"/>
      <c r="H169" s="267"/>
      <c r="I169" s="20"/>
    </row>
    <row r="170" spans="1:9" ht="23.45" customHeight="1" x14ac:dyDescent="0.35">
      <c r="A170" s="296"/>
      <c r="B170" s="296"/>
      <c r="C170" s="304"/>
      <c r="D170" s="43"/>
      <c r="E170" s="49"/>
      <c r="F170" s="39"/>
      <c r="G170" s="259"/>
      <c r="H170" s="267"/>
      <c r="I170" s="20"/>
    </row>
    <row r="171" spans="1:9" ht="23.45" customHeight="1" x14ac:dyDescent="0.35">
      <c r="A171" s="296"/>
      <c r="B171" s="296"/>
      <c r="C171" s="304"/>
      <c r="D171" s="43"/>
      <c r="E171" s="49"/>
      <c r="F171" s="39"/>
      <c r="G171" s="259"/>
      <c r="H171" s="267"/>
      <c r="I171" s="20"/>
    </row>
    <row r="172" spans="1:9" ht="23.45" customHeight="1" x14ac:dyDescent="0.35">
      <c r="A172" s="296"/>
      <c r="B172" s="296"/>
      <c r="C172" s="304"/>
      <c r="D172" s="43"/>
      <c r="E172" s="49"/>
      <c r="F172" s="39"/>
      <c r="G172" s="259"/>
      <c r="H172" s="267"/>
      <c r="I172" s="20"/>
    </row>
    <row r="173" spans="1:9" ht="23.45" customHeight="1" x14ac:dyDescent="0.35">
      <c r="A173" s="296"/>
      <c r="B173" s="296"/>
      <c r="C173" s="304"/>
      <c r="D173" s="43"/>
      <c r="E173" s="49"/>
      <c r="F173" s="39"/>
      <c r="G173" s="259"/>
      <c r="H173" s="267"/>
      <c r="I173" s="20"/>
    </row>
    <row r="174" spans="1:9" ht="23.45" customHeight="1" x14ac:dyDescent="0.35">
      <c r="A174" s="296"/>
      <c r="B174" s="296"/>
      <c r="C174" s="304"/>
      <c r="D174" s="43"/>
      <c r="E174" s="49"/>
      <c r="F174" s="39"/>
      <c r="G174" s="259"/>
      <c r="H174" s="267"/>
      <c r="I174" s="20"/>
    </row>
    <row r="175" spans="1:9" ht="23.45" customHeight="1" x14ac:dyDescent="0.35">
      <c r="A175" s="296"/>
      <c r="B175" s="296"/>
      <c r="C175" s="304"/>
      <c r="D175" s="43"/>
      <c r="E175" s="49"/>
      <c r="F175" s="39"/>
      <c r="G175" s="259"/>
      <c r="H175" s="267"/>
      <c r="I175" s="20"/>
    </row>
    <row r="176" spans="1:9" ht="23.45" customHeight="1" x14ac:dyDescent="0.35">
      <c r="A176" s="296"/>
      <c r="B176" s="296"/>
      <c r="C176" s="304"/>
      <c r="D176" s="43"/>
      <c r="E176" s="49"/>
      <c r="F176" s="39"/>
      <c r="G176" s="259"/>
      <c r="H176" s="267"/>
      <c r="I176" s="20"/>
    </row>
    <row r="177" spans="1:256" ht="23.45" customHeight="1" x14ac:dyDescent="0.35">
      <c r="A177" s="296"/>
      <c r="B177" s="296"/>
      <c r="C177" s="304"/>
      <c r="D177" s="43"/>
      <c r="E177" s="49"/>
      <c r="F177" s="39"/>
      <c r="G177" s="259"/>
      <c r="H177" s="267"/>
      <c r="I177" s="20"/>
    </row>
    <row r="178" spans="1:256" ht="23.45" customHeight="1" x14ac:dyDescent="0.35">
      <c r="A178" s="297"/>
      <c r="B178" s="297"/>
      <c r="C178" s="305"/>
      <c r="D178" s="66"/>
      <c r="E178" s="67"/>
      <c r="F178" s="68"/>
      <c r="G178" s="309"/>
      <c r="H178" s="269"/>
      <c r="I178" s="20"/>
    </row>
    <row r="179" spans="1:256" ht="23.45" customHeight="1" x14ac:dyDescent="0.35">
      <c r="A179" s="427" t="s">
        <v>199</v>
      </c>
      <c r="B179" s="428"/>
      <c r="C179" s="313">
        <f>SUM(C155+C87+C83)</f>
        <v>4188341.96</v>
      </c>
      <c r="D179" s="52">
        <f>SUM(D155+D87+D83)</f>
        <v>5158200</v>
      </c>
      <c r="E179" s="69" t="s">
        <v>160</v>
      </c>
      <c r="F179" s="54">
        <f>G179-D179</f>
        <v>168400</v>
      </c>
      <c r="G179" s="310">
        <f>SUM(G155+G87+G83)</f>
        <v>5326600</v>
      </c>
      <c r="H179" s="312"/>
      <c r="I179" s="20"/>
    </row>
    <row r="180" spans="1:256" ht="23.45" customHeight="1" x14ac:dyDescent="0.35">
      <c r="A180" s="20"/>
      <c r="B180" s="20"/>
      <c r="C180" s="108"/>
      <c r="D180" s="109"/>
      <c r="E180" s="110"/>
      <c r="F180" s="111"/>
      <c r="G180" s="109"/>
      <c r="H180" s="20"/>
      <c r="I180" s="20"/>
    </row>
    <row r="181" spans="1:256" ht="23.45" customHeight="1" x14ac:dyDescent="0.35">
      <c r="A181" s="430" t="s">
        <v>339</v>
      </c>
      <c r="B181" s="431"/>
      <c r="C181" s="431"/>
      <c r="D181" s="431"/>
      <c r="E181" s="431"/>
      <c r="F181" s="431"/>
      <c r="G181" s="431"/>
      <c r="H181" s="431"/>
      <c r="I181" s="20"/>
    </row>
    <row r="182" spans="1:256" ht="29.45" customHeight="1" x14ac:dyDescent="0.4">
      <c r="A182" s="405" t="s">
        <v>300</v>
      </c>
      <c r="B182" s="406"/>
      <c r="C182" s="406"/>
      <c r="D182" s="406"/>
      <c r="E182" s="406"/>
      <c r="F182" s="406"/>
      <c r="G182" s="406"/>
      <c r="H182" s="406"/>
      <c r="I182" s="20"/>
    </row>
    <row r="183" spans="1:256" ht="23.45" customHeight="1" x14ac:dyDescent="0.35">
      <c r="A183" s="93" t="s">
        <v>200</v>
      </c>
      <c r="B183" s="94"/>
      <c r="C183" s="94"/>
      <c r="D183" s="20"/>
      <c r="E183" s="93" t="s">
        <v>201</v>
      </c>
      <c r="F183" s="20"/>
      <c r="G183" s="94"/>
      <c r="H183" s="94"/>
      <c r="I183" s="20"/>
    </row>
    <row r="184" spans="1:256" ht="23.45" customHeight="1" x14ac:dyDescent="0.35">
      <c r="A184" s="7" t="s">
        <v>202</v>
      </c>
      <c r="B184" s="20"/>
      <c r="C184" s="20"/>
      <c r="D184" s="95"/>
      <c r="E184" s="95"/>
      <c r="F184" s="95"/>
      <c r="G184" s="95"/>
      <c r="H184" s="20"/>
      <c r="I184" s="20"/>
    </row>
    <row r="185" spans="1:256" s="167" customFormat="1" ht="23.45" customHeight="1" x14ac:dyDescent="0.35">
      <c r="A185" s="290"/>
      <c r="B185" s="198"/>
      <c r="C185" s="199" t="s">
        <v>173</v>
      </c>
      <c r="D185" s="437" t="s">
        <v>157</v>
      </c>
      <c r="E185" s="438"/>
      <c r="F185" s="438"/>
      <c r="G185" s="439"/>
      <c r="H185" s="264" t="s">
        <v>158</v>
      </c>
      <c r="I185" s="222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  <c r="U185" s="166"/>
      <c r="V185" s="166"/>
      <c r="W185" s="166"/>
      <c r="X185" s="166"/>
      <c r="Y185" s="166"/>
      <c r="Z185" s="166"/>
      <c r="AA185" s="166"/>
      <c r="AB185" s="166"/>
      <c r="AC185" s="166"/>
      <c r="AD185" s="166"/>
      <c r="AE185" s="166"/>
      <c r="AF185" s="166"/>
      <c r="AG185" s="166"/>
      <c r="AH185" s="166"/>
      <c r="AI185" s="166"/>
      <c r="AJ185" s="166"/>
      <c r="AK185" s="166"/>
      <c r="AL185" s="166"/>
      <c r="AM185" s="166"/>
      <c r="AN185" s="166"/>
      <c r="AO185" s="166"/>
      <c r="AP185" s="166"/>
      <c r="AQ185" s="166"/>
      <c r="AR185" s="166"/>
      <c r="AS185" s="166"/>
      <c r="AT185" s="166"/>
      <c r="AU185" s="166"/>
      <c r="AV185" s="166"/>
      <c r="AW185" s="166"/>
      <c r="AX185" s="166"/>
      <c r="AY185" s="166"/>
      <c r="AZ185" s="166"/>
      <c r="BA185" s="166"/>
      <c r="BB185" s="166"/>
      <c r="BC185" s="166"/>
      <c r="BD185" s="166"/>
      <c r="BE185" s="166"/>
      <c r="BF185" s="166"/>
      <c r="BG185" s="166"/>
      <c r="BH185" s="166"/>
      <c r="BI185" s="166"/>
      <c r="BJ185" s="166"/>
      <c r="BK185" s="166"/>
      <c r="BL185" s="166"/>
      <c r="BM185" s="166"/>
      <c r="BN185" s="166"/>
      <c r="BO185" s="166"/>
      <c r="BP185" s="166"/>
      <c r="BQ185" s="166"/>
      <c r="BR185" s="166"/>
      <c r="BS185" s="166"/>
      <c r="BT185" s="166"/>
      <c r="BU185" s="166"/>
      <c r="BV185" s="166"/>
      <c r="BW185" s="166"/>
      <c r="BX185" s="166"/>
      <c r="BY185" s="166"/>
      <c r="BZ185" s="166"/>
      <c r="CA185" s="166"/>
      <c r="CB185" s="166"/>
      <c r="CC185" s="166"/>
      <c r="CD185" s="166"/>
      <c r="CE185" s="166"/>
      <c r="CF185" s="166"/>
      <c r="CG185" s="166"/>
      <c r="CH185" s="166"/>
      <c r="CI185" s="166"/>
      <c r="CJ185" s="166"/>
      <c r="CK185" s="166"/>
      <c r="CL185" s="166"/>
      <c r="CM185" s="166"/>
      <c r="CN185" s="166"/>
      <c r="CO185" s="166"/>
      <c r="CP185" s="166"/>
      <c r="CQ185" s="166"/>
      <c r="CR185" s="166"/>
      <c r="CS185" s="166"/>
      <c r="CT185" s="166"/>
      <c r="CU185" s="166"/>
      <c r="CV185" s="166"/>
      <c r="CW185" s="166"/>
      <c r="CX185" s="166"/>
      <c r="CY185" s="166"/>
      <c r="CZ185" s="166"/>
      <c r="DA185" s="166"/>
      <c r="DB185" s="166"/>
      <c r="DC185" s="166"/>
      <c r="DD185" s="166"/>
      <c r="DE185" s="166"/>
      <c r="DF185" s="166"/>
      <c r="DG185" s="166"/>
      <c r="DH185" s="166"/>
      <c r="DI185" s="166"/>
      <c r="DJ185" s="166"/>
      <c r="DK185" s="166"/>
      <c r="DL185" s="166"/>
      <c r="DM185" s="166"/>
      <c r="DN185" s="166"/>
      <c r="DO185" s="166"/>
      <c r="DP185" s="166"/>
      <c r="DQ185" s="166"/>
      <c r="DR185" s="166"/>
      <c r="DS185" s="166"/>
      <c r="DT185" s="166"/>
      <c r="DU185" s="166"/>
      <c r="DV185" s="166"/>
      <c r="DW185" s="166"/>
      <c r="DX185" s="166"/>
      <c r="DY185" s="166"/>
      <c r="DZ185" s="166"/>
      <c r="EA185" s="166"/>
      <c r="EB185" s="166"/>
      <c r="EC185" s="166"/>
      <c r="ED185" s="166"/>
      <c r="EE185" s="166"/>
      <c r="EF185" s="166"/>
      <c r="EG185" s="166"/>
      <c r="EH185" s="166"/>
      <c r="EI185" s="166"/>
      <c r="EJ185" s="166"/>
      <c r="EK185" s="166"/>
      <c r="EL185" s="166"/>
      <c r="EM185" s="166"/>
      <c r="EN185" s="166"/>
      <c r="EO185" s="166"/>
      <c r="EP185" s="166"/>
      <c r="EQ185" s="166"/>
      <c r="ER185" s="166"/>
      <c r="ES185" s="166"/>
      <c r="ET185" s="166"/>
      <c r="EU185" s="166"/>
      <c r="EV185" s="166"/>
      <c r="EW185" s="166"/>
      <c r="EX185" s="166"/>
      <c r="EY185" s="166"/>
      <c r="EZ185" s="166"/>
      <c r="FA185" s="166"/>
      <c r="FB185" s="166"/>
      <c r="FC185" s="166"/>
      <c r="FD185" s="166"/>
      <c r="FE185" s="166"/>
      <c r="FF185" s="166"/>
      <c r="FG185" s="166"/>
      <c r="FH185" s="166"/>
      <c r="FI185" s="166"/>
      <c r="FJ185" s="166"/>
      <c r="FK185" s="166"/>
      <c r="FL185" s="166"/>
      <c r="FM185" s="166"/>
      <c r="FN185" s="166"/>
      <c r="FO185" s="166"/>
      <c r="FP185" s="166"/>
      <c r="FQ185" s="166"/>
      <c r="FR185" s="166"/>
      <c r="FS185" s="166"/>
      <c r="FT185" s="166"/>
      <c r="FU185" s="166"/>
      <c r="FV185" s="166"/>
      <c r="FW185" s="166"/>
      <c r="FX185" s="166"/>
      <c r="FY185" s="166"/>
      <c r="FZ185" s="166"/>
      <c r="GA185" s="166"/>
      <c r="GB185" s="166"/>
      <c r="GC185" s="166"/>
      <c r="GD185" s="166"/>
      <c r="GE185" s="166"/>
      <c r="GF185" s="166"/>
      <c r="GG185" s="166"/>
      <c r="GH185" s="166"/>
      <c r="GI185" s="166"/>
      <c r="GJ185" s="166"/>
      <c r="GK185" s="166"/>
      <c r="GL185" s="166"/>
      <c r="GM185" s="166"/>
      <c r="GN185" s="166"/>
      <c r="GO185" s="166"/>
      <c r="GP185" s="166"/>
      <c r="GQ185" s="166"/>
      <c r="GR185" s="166"/>
      <c r="GS185" s="166"/>
      <c r="GT185" s="166"/>
      <c r="GU185" s="166"/>
      <c r="GV185" s="166"/>
      <c r="GW185" s="166"/>
      <c r="GX185" s="166"/>
      <c r="GY185" s="166"/>
      <c r="GZ185" s="166"/>
      <c r="HA185" s="166"/>
      <c r="HB185" s="166"/>
      <c r="HC185" s="166"/>
      <c r="HD185" s="166"/>
      <c r="HE185" s="166"/>
      <c r="HF185" s="166"/>
      <c r="HG185" s="166"/>
      <c r="HH185" s="166"/>
      <c r="HI185" s="166"/>
      <c r="HJ185" s="166"/>
      <c r="HK185" s="166"/>
      <c r="HL185" s="166"/>
      <c r="HM185" s="166"/>
      <c r="HN185" s="166"/>
      <c r="HO185" s="166"/>
      <c r="HP185" s="166"/>
      <c r="HQ185" s="166"/>
      <c r="HR185" s="166"/>
      <c r="HS185" s="166"/>
      <c r="HT185" s="166"/>
      <c r="HU185" s="166"/>
      <c r="HV185" s="166"/>
      <c r="HW185" s="166"/>
      <c r="HX185" s="166"/>
      <c r="HY185" s="166"/>
      <c r="HZ185" s="166"/>
      <c r="IA185" s="166"/>
      <c r="IB185" s="166"/>
      <c r="IC185" s="166"/>
      <c r="ID185" s="166"/>
      <c r="IE185" s="166"/>
      <c r="IF185" s="166"/>
      <c r="IG185" s="166"/>
      <c r="IH185" s="166"/>
      <c r="II185" s="166"/>
      <c r="IJ185" s="166"/>
      <c r="IK185" s="166"/>
      <c r="IL185" s="166"/>
      <c r="IM185" s="166"/>
      <c r="IN185" s="166"/>
      <c r="IO185" s="166"/>
      <c r="IP185" s="166"/>
      <c r="IQ185" s="166"/>
      <c r="IR185" s="166"/>
      <c r="IS185" s="166"/>
      <c r="IT185" s="166"/>
      <c r="IU185" s="166"/>
      <c r="IV185" s="166"/>
    </row>
    <row r="186" spans="1:256" s="167" customFormat="1" ht="23.45" customHeight="1" x14ac:dyDescent="0.35">
      <c r="A186" s="159" t="s">
        <v>159</v>
      </c>
      <c r="B186" s="200"/>
      <c r="C186" s="201" t="s">
        <v>311</v>
      </c>
      <c r="D186" s="425" t="s">
        <v>312</v>
      </c>
      <c r="E186" s="176" t="s">
        <v>160</v>
      </c>
      <c r="F186" s="176" t="s">
        <v>161</v>
      </c>
      <c r="G186" s="422" t="s">
        <v>313</v>
      </c>
      <c r="H186" s="262" t="s">
        <v>151</v>
      </c>
      <c r="I186" s="222"/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6"/>
      <c r="U186" s="166"/>
      <c r="V186" s="166"/>
      <c r="W186" s="166"/>
      <c r="X186" s="166"/>
      <c r="Y186" s="166"/>
      <c r="Z186" s="166"/>
      <c r="AA186" s="166"/>
      <c r="AB186" s="166"/>
      <c r="AC186" s="166"/>
      <c r="AD186" s="166"/>
      <c r="AE186" s="166"/>
      <c r="AF186" s="166"/>
      <c r="AG186" s="166"/>
      <c r="AH186" s="166"/>
      <c r="AI186" s="166"/>
      <c r="AJ186" s="166"/>
      <c r="AK186" s="166"/>
      <c r="AL186" s="166"/>
      <c r="AM186" s="166"/>
      <c r="AN186" s="166"/>
      <c r="AO186" s="166"/>
      <c r="AP186" s="166"/>
      <c r="AQ186" s="166"/>
      <c r="AR186" s="166"/>
      <c r="AS186" s="166"/>
      <c r="AT186" s="166"/>
      <c r="AU186" s="166"/>
      <c r="AV186" s="166"/>
      <c r="AW186" s="166"/>
      <c r="AX186" s="166"/>
      <c r="AY186" s="166"/>
      <c r="AZ186" s="166"/>
      <c r="BA186" s="166"/>
      <c r="BB186" s="166"/>
      <c r="BC186" s="166"/>
      <c r="BD186" s="166"/>
      <c r="BE186" s="166"/>
      <c r="BF186" s="166"/>
      <c r="BG186" s="166"/>
      <c r="BH186" s="166"/>
      <c r="BI186" s="166"/>
      <c r="BJ186" s="166"/>
      <c r="BK186" s="166"/>
      <c r="BL186" s="166"/>
      <c r="BM186" s="166"/>
      <c r="BN186" s="166"/>
      <c r="BO186" s="166"/>
      <c r="BP186" s="166"/>
      <c r="BQ186" s="166"/>
      <c r="BR186" s="166"/>
      <c r="BS186" s="166"/>
      <c r="BT186" s="166"/>
      <c r="BU186" s="166"/>
      <c r="BV186" s="166"/>
      <c r="BW186" s="166"/>
      <c r="BX186" s="166"/>
      <c r="BY186" s="166"/>
      <c r="BZ186" s="166"/>
      <c r="CA186" s="166"/>
      <c r="CB186" s="166"/>
      <c r="CC186" s="166"/>
      <c r="CD186" s="166"/>
      <c r="CE186" s="166"/>
      <c r="CF186" s="166"/>
      <c r="CG186" s="166"/>
      <c r="CH186" s="166"/>
      <c r="CI186" s="166"/>
      <c r="CJ186" s="166"/>
      <c r="CK186" s="166"/>
      <c r="CL186" s="166"/>
      <c r="CM186" s="166"/>
      <c r="CN186" s="166"/>
      <c r="CO186" s="166"/>
      <c r="CP186" s="166"/>
      <c r="CQ186" s="166"/>
      <c r="CR186" s="166"/>
      <c r="CS186" s="166"/>
      <c r="CT186" s="166"/>
      <c r="CU186" s="166"/>
      <c r="CV186" s="166"/>
      <c r="CW186" s="166"/>
      <c r="CX186" s="166"/>
      <c r="CY186" s="166"/>
      <c r="CZ186" s="166"/>
      <c r="DA186" s="166"/>
      <c r="DB186" s="166"/>
      <c r="DC186" s="166"/>
      <c r="DD186" s="166"/>
      <c r="DE186" s="166"/>
      <c r="DF186" s="166"/>
      <c r="DG186" s="166"/>
      <c r="DH186" s="166"/>
      <c r="DI186" s="166"/>
      <c r="DJ186" s="166"/>
      <c r="DK186" s="166"/>
      <c r="DL186" s="166"/>
      <c r="DM186" s="166"/>
      <c r="DN186" s="166"/>
      <c r="DO186" s="166"/>
      <c r="DP186" s="166"/>
      <c r="DQ186" s="166"/>
      <c r="DR186" s="166"/>
      <c r="DS186" s="166"/>
      <c r="DT186" s="166"/>
      <c r="DU186" s="166"/>
      <c r="DV186" s="166"/>
      <c r="DW186" s="166"/>
      <c r="DX186" s="166"/>
      <c r="DY186" s="166"/>
      <c r="DZ186" s="166"/>
      <c r="EA186" s="166"/>
      <c r="EB186" s="166"/>
      <c r="EC186" s="166"/>
      <c r="ED186" s="166"/>
      <c r="EE186" s="166"/>
      <c r="EF186" s="166"/>
      <c r="EG186" s="166"/>
      <c r="EH186" s="166"/>
      <c r="EI186" s="166"/>
      <c r="EJ186" s="166"/>
      <c r="EK186" s="166"/>
      <c r="EL186" s="166"/>
      <c r="EM186" s="166"/>
      <c r="EN186" s="166"/>
      <c r="EO186" s="166"/>
      <c r="EP186" s="166"/>
      <c r="EQ186" s="166"/>
      <c r="ER186" s="166"/>
      <c r="ES186" s="166"/>
      <c r="ET186" s="166"/>
      <c r="EU186" s="166"/>
      <c r="EV186" s="166"/>
      <c r="EW186" s="166"/>
      <c r="EX186" s="166"/>
      <c r="EY186" s="166"/>
      <c r="EZ186" s="166"/>
      <c r="FA186" s="166"/>
      <c r="FB186" s="166"/>
      <c r="FC186" s="166"/>
      <c r="FD186" s="166"/>
      <c r="FE186" s="166"/>
      <c r="FF186" s="166"/>
      <c r="FG186" s="166"/>
      <c r="FH186" s="166"/>
      <c r="FI186" s="166"/>
      <c r="FJ186" s="166"/>
      <c r="FK186" s="166"/>
      <c r="FL186" s="166"/>
      <c r="FM186" s="166"/>
      <c r="FN186" s="166"/>
      <c r="FO186" s="166"/>
      <c r="FP186" s="166"/>
      <c r="FQ186" s="166"/>
      <c r="FR186" s="166"/>
      <c r="FS186" s="166"/>
      <c r="FT186" s="166"/>
      <c r="FU186" s="166"/>
      <c r="FV186" s="166"/>
      <c r="FW186" s="166"/>
      <c r="FX186" s="166"/>
      <c r="FY186" s="166"/>
      <c r="FZ186" s="166"/>
      <c r="GA186" s="166"/>
      <c r="GB186" s="166"/>
      <c r="GC186" s="166"/>
      <c r="GD186" s="166"/>
      <c r="GE186" s="166"/>
      <c r="GF186" s="166"/>
      <c r="GG186" s="166"/>
      <c r="GH186" s="166"/>
      <c r="GI186" s="166"/>
      <c r="GJ186" s="166"/>
      <c r="GK186" s="166"/>
      <c r="GL186" s="166"/>
      <c r="GM186" s="166"/>
      <c r="GN186" s="166"/>
      <c r="GO186" s="166"/>
      <c r="GP186" s="166"/>
      <c r="GQ186" s="166"/>
      <c r="GR186" s="166"/>
      <c r="GS186" s="166"/>
      <c r="GT186" s="166"/>
      <c r="GU186" s="166"/>
      <c r="GV186" s="166"/>
      <c r="GW186" s="166"/>
      <c r="GX186" s="166"/>
      <c r="GY186" s="166"/>
      <c r="GZ186" s="166"/>
      <c r="HA186" s="166"/>
      <c r="HB186" s="166"/>
      <c r="HC186" s="166"/>
      <c r="HD186" s="166"/>
      <c r="HE186" s="166"/>
      <c r="HF186" s="166"/>
      <c r="HG186" s="166"/>
      <c r="HH186" s="166"/>
      <c r="HI186" s="166"/>
      <c r="HJ186" s="166"/>
      <c r="HK186" s="166"/>
      <c r="HL186" s="166"/>
      <c r="HM186" s="166"/>
      <c r="HN186" s="166"/>
      <c r="HO186" s="166"/>
      <c r="HP186" s="166"/>
      <c r="HQ186" s="166"/>
      <c r="HR186" s="166"/>
      <c r="HS186" s="166"/>
      <c r="HT186" s="166"/>
      <c r="HU186" s="166"/>
      <c r="HV186" s="166"/>
      <c r="HW186" s="166"/>
      <c r="HX186" s="166"/>
      <c r="HY186" s="166"/>
      <c r="HZ186" s="166"/>
      <c r="IA186" s="166"/>
      <c r="IB186" s="166"/>
      <c r="IC186" s="166"/>
      <c r="ID186" s="166"/>
      <c r="IE186" s="166"/>
      <c r="IF186" s="166"/>
      <c r="IG186" s="166"/>
      <c r="IH186" s="166"/>
      <c r="II186" s="166"/>
      <c r="IJ186" s="166"/>
      <c r="IK186" s="166"/>
      <c r="IL186" s="166"/>
      <c r="IM186" s="166"/>
      <c r="IN186" s="166"/>
      <c r="IO186" s="166"/>
      <c r="IP186" s="166"/>
      <c r="IQ186" s="166"/>
      <c r="IR186" s="166"/>
      <c r="IS186" s="166"/>
      <c r="IT186" s="166"/>
      <c r="IU186" s="166"/>
      <c r="IV186" s="166"/>
    </row>
    <row r="187" spans="1:256" s="167" customFormat="1" ht="23.45" customHeight="1" x14ac:dyDescent="0.35">
      <c r="A187" s="223"/>
      <c r="B187" s="202"/>
      <c r="C187" s="203"/>
      <c r="D187" s="426"/>
      <c r="E187" s="181" t="s">
        <v>162</v>
      </c>
      <c r="F187" s="181" t="s">
        <v>163</v>
      </c>
      <c r="G187" s="423"/>
      <c r="H187" s="311"/>
      <c r="I187" s="222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66"/>
      <c r="W187" s="166"/>
      <c r="X187" s="166"/>
      <c r="Y187" s="166"/>
      <c r="Z187" s="166"/>
      <c r="AA187" s="166"/>
      <c r="AB187" s="166"/>
      <c r="AC187" s="166"/>
      <c r="AD187" s="166"/>
      <c r="AE187" s="166"/>
      <c r="AF187" s="166"/>
      <c r="AG187" s="166"/>
      <c r="AH187" s="166"/>
      <c r="AI187" s="166"/>
      <c r="AJ187" s="166"/>
      <c r="AK187" s="166"/>
      <c r="AL187" s="166"/>
      <c r="AM187" s="166"/>
      <c r="AN187" s="166"/>
      <c r="AO187" s="166"/>
      <c r="AP187" s="166"/>
      <c r="AQ187" s="166"/>
      <c r="AR187" s="166"/>
      <c r="AS187" s="166"/>
      <c r="AT187" s="166"/>
      <c r="AU187" s="166"/>
      <c r="AV187" s="166"/>
      <c r="AW187" s="166"/>
      <c r="AX187" s="166"/>
      <c r="AY187" s="166"/>
      <c r="AZ187" s="166"/>
      <c r="BA187" s="166"/>
      <c r="BB187" s="166"/>
      <c r="BC187" s="166"/>
      <c r="BD187" s="166"/>
      <c r="BE187" s="166"/>
      <c r="BF187" s="166"/>
      <c r="BG187" s="166"/>
      <c r="BH187" s="166"/>
      <c r="BI187" s="166"/>
      <c r="BJ187" s="166"/>
      <c r="BK187" s="166"/>
      <c r="BL187" s="166"/>
      <c r="BM187" s="166"/>
      <c r="BN187" s="166"/>
      <c r="BO187" s="166"/>
      <c r="BP187" s="166"/>
      <c r="BQ187" s="166"/>
      <c r="BR187" s="166"/>
      <c r="BS187" s="166"/>
      <c r="BT187" s="166"/>
      <c r="BU187" s="166"/>
      <c r="BV187" s="166"/>
      <c r="BW187" s="166"/>
      <c r="BX187" s="166"/>
      <c r="BY187" s="166"/>
      <c r="BZ187" s="166"/>
      <c r="CA187" s="166"/>
      <c r="CB187" s="166"/>
      <c r="CC187" s="166"/>
      <c r="CD187" s="166"/>
      <c r="CE187" s="166"/>
      <c r="CF187" s="166"/>
      <c r="CG187" s="166"/>
      <c r="CH187" s="166"/>
      <c r="CI187" s="166"/>
      <c r="CJ187" s="166"/>
      <c r="CK187" s="166"/>
      <c r="CL187" s="166"/>
      <c r="CM187" s="166"/>
      <c r="CN187" s="166"/>
      <c r="CO187" s="166"/>
      <c r="CP187" s="166"/>
      <c r="CQ187" s="166"/>
      <c r="CR187" s="166"/>
      <c r="CS187" s="166"/>
      <c r="CT187" s="166"/>
      <c r="CU187" s="166"/>
      <c r="CV187" s="166"/>
      <c r="CW187" s="166"/>
      <c r="CX187" s="166"/>
      <c r="CY187" s="166"/>
      <c r="CZ187" s="166"/>
      <c r="DA187" s="166"/>
      <c r="DB187" s="166"/>
      <c r="DC187" s="166"/>
      <c r="DD187" s="166"/>
      <c r="DE187" s="166"/>
      <c r="DF187" s="166"/>
      <c r="DG187" s="166"/>
      <c r="DH187" s="166"/>
      <c r="DI187" s="166"/>
      <c r="DJ187" s="166"/>
      <c r="DK187" s="166"/>
      <c r="DL187" s="166"/>
      <c r="DM187" s="166"/>
      <c r="DN187" s="166"/>
      <c r="DO187" s="166"/>
      <c r="DP187" s="166"/>
      <c r="DQ187" s="166"/>
      <c r="DR187" s="166"/>
      <c r="DS187" s="166"/>
      <c r="DT187" s="166"/>
      <c r="DU187" s="166"/>
      <c r="DV187" s="166"/>
      <c r="DW187" s="166"/>
      <c r="DX187" s="166"/>
      <c r="DY187" s="166"/>
      <c r="DZ187" s="166"/>
      <c r="EA187" s="166"/>
      <c r="EB187" s="166"/>
      <c r="EC187" s="166"/>
      <c r="ED187" s="166"/>
      <c r="EE187" s="166"/>
      <c r="EF187" s="166"/>
      <c r="EG187" s="166"/>
      <c r="EH187" s="166"/>
      <c r="EI187" s="166"/>
      <c r="EJ187" s="166"/>
      <c r="EK187" s="166"/>
      <c r="EL187" s="166"/>
      <c r="EM187" s="166"/>
      <c r="EN187" s="166"/>
      <c r="EO187" s="166"/>
      <c r="EP187" s="166"/>
      <c r="EQ187" s="166"/>
      <c r="ER187" s="166"/>
      <c r="ES187" s="166"/>
      <c r="ET187" s="166"/>
      <c r="EU187" s="166"/>
      <c r="EV187" s="166"/>
      <c r="EW187" s="166"/>
      <c r="EX187" s="166"/>
      <c r="EY187" s="166"/>
      <c r="EZ187" s="166"/>
      <c r="FA187" s="166"/>
      <c r="FB187" s="166"/>
      <c r="FC187" s="166"/>
      <c r="FD187" s="166"/>
      <c r="FE187" s="166"/>
      <c r="FF187" s="166"/>
      <c r="FG187" s="166"/>
      <c r="FH187" s="166"/>
      <c r="FI187" s="166"/>
      <c r="FJ187" s="166"/>
      <c r="FK187" s="166"/>
      <c r="FL187" s="166"/>
      <c r="FM187" s="166"/>
      <c r="FN187" s="166"/>
      <c r="FO187" s="166"/>
      <c r="FP187" s="166"/>
      <c r="FQ187" s="166"/>
      <c r="FR187" s="166"/>
      <c r="FS187" s="166"/>
      <c r="FT187" s="166"/>
      <c r="FU187" s="166"/>
      <c r="FV187" s="166"/>
      <c r="FW187" s="166"/>
      <c r="FX187" s="166"/>
      <c r="FY187" s="166"/>
      <c r="FZ187" s="166"/>
      <c r="GA187" s="166"/>
      <c r="GB187" s="166"/>
      <c r="GC187" s="166"/>
      <c r="GD187" s="166"/>
      <c r="GE187" s="166"/>
      <c r="GF187" s="166"/>
      <c r="GG187" s="166"/>
      <c r="GH187" s="166"/>
      <c r="GI187" s="166"/>
      <c r="GJ187" s="166"/>
      <c r="GK187" s="166"/>
      <c r="GL187" s="166"/>
      <c r="GM187" s="166"/>
      <c r="GN187" s="166"/>
      <c r="GO187" s="166"/>
      <c r="GP187" s="166"/>
      <c r="GQ187" s="166"/>
      <c r="GR187" s="166"/>
      <c r="GS187" s="166"/>
      <c r="GT187" s="166"/>
      <c r="GU187" s="166"/>
      <c r="GV187" s="166"/>
      <c r="GW187" s="166"/>
      <c r="GX187" s="166"/>
      <c r="GY187" s="166"/>
      <c r="GZ187" s="166"/>
      <c r="HA187" s="166"/>
      <c r="HB187" s="166"/>
      <c r="HC187" s="166"/>
      <c r="HD187" s="166"/>
      <c r="HE187" s="166"/>
      <c r="HF187" s="166"/>
      <c r="HG187" s="166"/>
      <c r="HH187" s="166"/>
      <c r="HI187" s="166"/>
      <c r="HJ187" s="166"/>
      <c r="HK187" s="166"/>
      <c r="HL187" s="166"/>
      <c r="HM187" s="166"/>
      <c r="HN187" s="166"/>
      <c r="HO187" s="166"/>
      <c r="HP187" s="166"/>
      <c r="HQ187" s="166"/>
      <c r="HR187" s="166"/>
      <c r="HS187" s="166"/>
      <c r="HT187" s="166"/>
      <c r="HU187" s="166"/>
      <c r="HV187" s="166"/>
      <c r="HW187" s="166"/>
      <c r="HX187" s="166"/>
      <c r="HY187" s="166"/>
      <c r="HZ187" s="166"/>
      <c r="IA187" s="166"/>
      <c r="IB187" s="166"/>
      <c r="IC187" s="166"/>
      <c r="ID187" s="166"/>
      <c r="IE187" s="166"/>
      <c r="IF187" s="166"/>
      <c r="IG187" s="166"/>
      <c r="IH187" s="166"/>
      <c r="II187" s="166"/>
      <c r="IJ187" s="166"/>
      <c r="IK187" s="166"/>
      <c r="IL187" s="166"/>
      <c r="IM187" s="166"/>
      <c r="IN187" s="166"/>
      <c r="IO187" s="166"/>
      <c r="IP187" s="166"/>
      <c r="IQ187" s="166"/>
      <c r="IR187" s="166"/>
      <c r="IS187" s="166"/>
      <c r="IT187" s="166"/>
      <c r="IU187" s="166"/>
      <c r="IV187" s="166"/>
    </row>
    <row r="188" spans="1:256" s="4" customFormat="1" ht="23.45" customHeight="1" x14ac:dyDescent="0.35">
      <c r="A188" s="228" t="s">
        <v>115</v>
      </c>
      <c r="B188" s="112" t="s">
        <v>6</v>
      </c>
      <c r="C188" s="113">
        <f>SUM(C189)</f>
        <v>42000</v>
      </c>
      <c r="D188" s="114">
        <f>SUM(D189)</f>
        <v>44000</v>
      </c>
      <c r="E188" s="115" t="s">
        <v>160</v>
      </c>
      <c r="F188" s="114">
        <f>G188-D188</f>
        <v>43000</v>
      </c>
      <c r="G188" s="314">
        <f>SUM(G189)</f>
        <v>87000</v>
      </c>
      <c r="H188" s="265"/>
      <c r="I188" s="158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  <c r="IV188" s="3"/>
    </row>
    <row r="189" spans="1:256" s="4" customFormat="1" ht="23.45" customHeight="1" x14ac:dyDescent="0.35">
      <c r="A189" s="232" t="s">
        <v>203</v>
      </c>
      <c r="B189" s="98" t="s">
        <v>6</v>
      </c>
      <c r="C189" s="65">
        <f>SUM(C190+C194+C198)</f>
        <v>42000</v>
      </c>
      <c r="D189" s="63">
        <f>SUM(D190+D192+D194+D198)</f>
        <v>44000</v>
      </c>
      <c r="E189" s="56" t="s">
        <v>160</v>
      </c>
      <c r="F189" s="71">
        <f>G189-D189</f>
        <v>43000</v>
      </c>
      <c r="G189" s="277">
        <f>SUM(G190+G192+G194+G198)</f>
        <v>87000</v>
      </c>
      <c r="H189" s="268"/>
      <c r="I189" s="158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  <c r="IV189" s="3"/>
    </row>
    <row r="190" spans="1:256" s="4" customFormat="1" ht="22.5" customHeight="1" x14ac:dyDescent="0.35">
      <c r="A190" s="232" t="s">
        <v>204</v>
      </c>
      <c r="B190" s="98" t="s">
        <v>6</v>
      </c>
      <c r="C190" s="70">
        <f>SUM(C191:C191)</f>
        <v>40000</v>
      </c>
      <c r="D190" s="63"/>
      <c r="E190" s="63"/>
      <c r="F190" s="71"/>
      <c r="G190" s="315"/>
      <c r="H190" s="266"/>
      <c r="I190" s="158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  <c r="IV190" s="3"/>
    </row>
    <row r="191" spans="1:256" s="4" customFormat="1" ht="23.45" customHeight="1" x14ac:dyDescent="0.35">
      <c r="A191" s="229" t="s">
        <v>205</v>
      </c>
      <c r="B191" s="156"/>
      <c r="C191" s="168">
        <v>40000</v>
      </c>
      <c r="D191" s="155"/>
      <c r="E191" s="72"/>
      <c r="F191" s="73"/>
      <c r="G191" s="258"/>
      <c r="H191" s="266"/>
      <c r="I191" s="158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  <c r="IV191" s="3"/>
    </row>
    <row r="192" spans="1:256" s="4" customFormat="1" ht="23.45" customHeight="1" x14ac:dyDescent="0.35">
      <c r="A192" s="232" t="s">
        <v>206</v>
      </c>
      <c r="B192" s="98" t="s">
        <v>6</v>
      </c>
      <c r="C192" s="70"/>
      <c r="D192" s="63"/>
      <c r="E192" s="56" t="s">
        <v>160</v>
      </c>
      <c r="F192" s="58">
        <f t="shared" ref="F192:F197" si="0">G192-D192</f>
        <v>7000</v>
      </c>
      <c r="G192" s="277">
        <f>SUM(G193)</f>
        <v>7000</v>
      </c>
      <c r="H192" s="266"/>
      <c r="I192" s="158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  <c r="IV192" s="3"/>
    </row>
    <row r="193" spans="1:256" s="4" customFormat="1" ht="23.45" customHeight="1" x14ac:dyDescent="0.35">
      <c r="A193" s="229" t="s">
        <v>207</v>
      </c>
      <c r="B193" s="156"/>
      <c r="C193" s="168"/>
      <c r="D193" s="155"/>
      <c r="E193" s="56" t="s">
        <v>160</v>
      </c>
      <c r="F193" s="58">
        <f t="shared" si="0"/>
        <v>7000</v>
      </c>
      <c r="G193" s="258">
        <v>7000</v>
      </c>
      <c r="H193" s="266"/>
      <c r="I193" s="158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  <c r="IV193" s="3"/>
    </row>
    <row r="194" spans="1:256" s="4" customFormat="1" ht="23.45" customHeight="1" x14ac:dyDescent="0.35">
      <c r="A194" s="232" t="s">
        <v>208</v>
      </c>
      <c r="B194" s="98" t="s">
        <v>6</v>
      </c>
      <c r="C194" s="70"/>
      <c r="D194" s="71">
        <f>SUM(D195:D197)</f>
        <v>44000</v>
      </c>
      <c r="E194" s="56" t="s">
        <v>160</v>
      </c>
      <c r="F194" s="58">
        <f t="shared" si="0"/>
        <v>36000</v>
      </c>
      <c r="G194" s="315">
        <f>SUM(G195:G197)</f>
        <v>80000</v>
      </c>
      <c r="H194" s="266"/>
      <c r="I194" s="158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  <c r="IV194" s="3"/>
    </row>
    <row r="195" spans="1:256" s="4" customFormat="1" ht="23.45" customHeight="1" x14ac:dyDescent="0.35">
      <c r="A195" s="229" t="s">
        <v>209</v>
      </c>
      <c r="B195" s="156"/>
      <c r="C195" s="168"/>
      <c r="D195" s="155">
        <v>44000</v>
      </c>
      <c r="E195" s="74" t="s">
        <v>162</v>
      </c>
      <c r="F195" s="58">
        <f t="shared" si="0"/>
        <v>-44000</v>
      </c>
      <c r="G195" s="258"/>
      <c r="H195" s="266"/>
      <c r="I195" s="158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  <c r="IV195" s="3"/>
    </row>
    <row r="196" spans="1:256" s="4" customFormat="1" ht="23.45" customHeight="1" x14ac:dyDescent="0.35">
      <c r="A196" s="229" t="s">
        <v>210</v>
      </c>
      <c r="B196" s="156"/>
      <c r="C196" s="168"/>
      <c r="D196" s="155"/>
      <c r="E196" s="56" t="s">
        <v>160</v>
      </c>
      <c r="F196" s="58">
        <f t="shared" si="0"/>
        <v>30000</v>
      </c>
      <c r="G196" s="258">
        <v>30000</v>
      </c>
      <c r="H196" s="266"/>
      <c r="I196" s="158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  <c r="IV196" s="3"/>
    </row>
    <row r="197" spans="1:256" s="4" customFormat="1" ht="23.45" customHeight="1" x14ac:dyDescent="0.35">
      <c r="A197" s="229" t="s">
        <v>131</v>
      </c>
      <c r="B197" s="156"/>
      <c r="C197" s="168"/>
      <c r="D197" s="155"/>
      <c r="E197" s="56" t="s">
        <v>160</v>
      </c>
      <c r="F197" s="58">
        <f t="shared" si="0"/>
        <v>50000</v>
      </c>
      <c r="G197" s="258">
        <v>50000</v>
      </c>
      <c r="H197" s="266"/>
      <c r="I197" s="158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  <c r="IV197" s="3"/>
    </row>
    <row r="198" spans="1:256" s="4" customFormat="1" ht="23.45" customHeight="1" x14ac:dyDescent="0.35">
      <c r="A198" s="232" t="s">
        <v>211</v>
      </c>
      <c r="B198" s="98" t="s">
        <v>6</v>
      </c>
      <c r="C198" s="65">
        <f>SUM(C199)</f>
        <v>2000</v>
      </c>
      <c r="D198" s="63"/>
      <c r="E198" s="72"/>
      <c r="F198" s="72"/>
      <c r="G198" s="277"/>
      <c r="H198" s="266"/>
      <c r="I198" s="158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  <c r="IV198" s="3"/>
    </row>
    <row r="199" spans="1:256" s="4" customFormat="1" ht="23.45" customHeight="1" x14ac:dyDescent="0.35">
      <c r="A199" s="229" t="s">
        <v>212</v>
      </c>
      <c r="B199" s="156"/>
      <c r="C199" s="168">
        <v>2000</v>
      </c>
      <c r="D199" s="155"/>
      <c r="E199" s="72"/>
      <c r="F199" s="73"/>
      <c r="G199" s="258"/>
      <c r="H199" s="266"/>
      <c r="I199" s="158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  <c r="IV199" s="3"/>
    </row>
    <row r="200" spans="1:256" ht="20.100000000000001" customHeight="1" x14ac:dyDescent="0.3">
      <c r="A200" s="231"/>
      <c r="B200" s="97"/>
      <c r="C200" s="45"/>
      <c r="D200" s="45"/>
      <c r="E200" s="45"/>
      <c r="F200" s="45"/>
      <c r="G200" s="255"/>
      <c r="H200" s="267"/>
      <c r="I200" s="20"/>
    </row>
    <row r="201" spans="1:256" ht="20.100000000000001" customHeight="1" x14ac:dyDescent="0.3">
      <c r="A201" s="231"/>
      <c r="B201" s="97"/>
      <c r="C201" s="45"/>
      <c r="D201" s="45"/>
      <c r="E201" s="45"/>
      <c r="F201" s="45"/>
      <c r="G201" s="255"/>
      <c r="H201" s="267"/>
      <c r="I201" s="20"/>
    </row>
    <row r="202" spans="1:256" ht="20.100000000000001" customHeight="1" x14ac:dyDescent="0.3">
      <c r="A202" s="231"/>
      <c r="B202" s="97"/>
      <c r="C202" s="45"/>
      <c r="D202" s="45"/>
      <c r="E202" s="45"/>
      <c r="F202" s="45"/>
      <c r="G202" s="255"/>
      <c r="H202" s="267"/>
      <c r="I202" s="20"/>
    </row>
    <row r="203" spans="1:256" ht="20.100000000000001" customHeight="1" x14ac:dyDescent="0.3">
      <c r="A203" s="231"/>
      <c r="B203" s="97"/>
      <c r="C203" s="45"/>
      <c r="D203" s="45"/>
      <c r="E203" s="45"/>
      <c r="F203" s="45"/>
      <c r="G203" s="255"/>
      <c r="H203" s="267"/>
      <c r="I203" s="20"/>
    </row>
    <row r="204" spans="1:256" ht="20.100000000000001" customHeight="1" x14ac:dyDescent="0.3">
      <c r="A204" s="231"/>
      <c r="B204" s="97"/>
      <c r="C204" s="45"/>
      <c r="D204" s="45"/>
      <c r="E204" s="45"/>
      <c r="F204" s="45"/>
      <c r="G204" s="255"/>
      <c r="H204" s="267"/>
      <c r="I204" s="20"/>
    </row>
    <row r="205" spans="1:256" ht="20.100000000000001" customHeight="1" x14ac:dyDescent="0.3">
      <c r="A205" s="231"/>
      <c r="B205" s="97"/>
      <c r="C205" s="45"/>
      <c r="D205" s="45"/>
      <c r="E205" s="45"/>
      <c r="F205" s="45"/>
      <c r="G205" s="255"/>
      <c r="H205" s="267"/>
      <c r="I205" s="20"/>
    </row>
    <row r="206" spans="1:256" ht="20.100000000000001" customHeight="1" x14ac:dyDescent="0.3">
      <c r="A206" s="231"/>
      <c r="B206" s="97"/>
      <c r="C206" s="45"/>
      <c r="D206" s="45"/>
      <c r="E206" s="45"/>
      <c r="F206" s="45"/>
      <c r="G206" s="255"/>
      <c r="H206" s="267"/>
      <c r="I206" s="20"/>
    </row>
    <row r="207" spans="1:256" ht="20.100000000000001" customHeight="1" x14ac:dyDescent="0.3">
      <c r="A207" s="231"/>
      <c r="B207" s="97"/>
      <c r="C207" s="45"/>
      <c r="D207" s="45"/>
      <c r="E207" s="45"/>
      <c r="F207" s="45"/>
      <c r="G207" s="255"/>
      <c r="H207" s="267"/>
      <c r="I207" s="20"/>
    </row>
    <row r="208" spans="1:256" ht="20.100000000000001" customHeight="1" x14ac:dyDescent="0.3">
      <c r="A208" s="231"/>
      <c r="B208" s="142"/>
      <c r="C208" s="45"/>
      <c r="D208" s="45"/>
      <c r="E208" s="45"/>
      <c r="F208" s="45"/>
      <c r="G208" s="255"/>
      <c r="H208" s="267"/>
      <c r="I208" s="20"/>
    </row>
    <row r="209" spans="1:256" ht="20.100000000000001" customHeight="1" x14ac:dyDescent="0.3">
      <c r="A209" s="231"/>
      <c r="B209" s="142"/>
      <c r="C209" s="45"/>
      <c r="D209" s="45"/>
      <c r="E209" s="45"/>
      <c r="F209" s="45"/>
      <c r="G209" s="255"/>
      <c r="H209" s="267"/>
      <c r="I209" s="20"/>
    </row>
    <row r="210" spans="1:256" ht="20.100000000000001" customHeight="1" x14ac:dyDescent="0.3">
      <c r="A210" s="231"/>
      <c r="B210" s="142"/>
      <c r="C210" s="45"/>
      <c r="D210" s="45"/>
      <c r="E210" s="45"/>
      <c r="F210" s="45"/>
      <c r="G210" s="255"/>
      <c r="H210" s="267"/>
      <c r="I210" s="20"/>
    </row>
    <row r="211" spans="1:256" ht="20.100000000000001" customHeight="1" x14ac:dyDescent="0.3">
      <c r="A211" s="231"/>
      <c r="B211" s="97"/>
      <c r="C211" s="45"/>
      <c r="D211" s="45"/>
      <c r="E211" s="45"/>
      <c r="F211" s="45"/>
      <c r="G211" s="255"/>
      <c r="H211" s="267"/>
      <c r="I211" s="20"/>
    </row>
    <row r="212" spans="1:256" ht="20.100000000000001" customHeight="1" x14ac:dyDescent="0.3">
      <c r="A212" s="231"/>
      <c r="B212" s="97"/>
      <c r="C212" s="45"/>
      <c r="D212" s="45"/>
      <c r="E212" s="45"/>
      <c r="F212" s="45"/>
      <c r="G212" s="255"/>
      <c r="H212" s="267"/>
      <c r="I212" s="20"/>
    </row>
    <row r="213" spans="1:256" ht="20.100000000000001" customHeight="1" x14ac:dyDescent="0.3">
      <c r="A213" s="231"/>
      <c r="B213" s="97"/>
      <c r="C213" s="45"/>
      <c r="D213" s="45"/>
      <c r="E213" s="45"/>
      <c r="F213" s="45"/>
      <c r="G213" s="255"/>
      <c r="H213" s="267"/>
      <c r="I213" s="20"/>
    </row>
    <row r="214" spans="1:256" ht="20.100000000000001" customHeight="1" x14ac:dyDescent="0.3">
      <c r="A214" s="231"/>
      <c r="B214" s="97"/>
      <c r="C214" s="45"/>
      <c r="D214" s="45"/>
      <c r="E214" s="45"/>
      <c r="F214" s="45"/>
      <c r="G214" s="255"/>
      <c r="H214" s="267"/>
      <c r="I214" s="20"/>
    </row>
    <row r="215" spans="1:256" ht="20.100000000000001" customHeight="1" x14ac:dyDescent="0.3">
      <c r="A215" s="234"/>
      <c r="B215" s="105"/>
      <c r="C215" s="50"/>
      <c r="D215" s="50"/>
      <c r="E215" s="50"/>
      <c r="F215" s="50"/>
      <c r="G215" s="260"/>
      <c r="H215" s="269"/>
      <c r="I215" s="20"/>
    </row>
    <row r="216" spans="1:256" ht="24" customHeight="1" x14ac:dyDescent="0.35">
      <c r="A216" s="434" t="s">
        <v>213</v>
      </c>
      <c r="B216" s="435"/>
      <c r="C216" s="51">
        <f>SUM(C188)</f>
        <v>42000</v>
      </c>
      <c r="D216" s="52">
        <f>SUM(D188)</f>
        <v>44000</v>
      </c>
      <c r="E216" s="75" t="s">
        <v>160</v>
      </c>
      <c r="F216" s="52">
        <f>SUM(F188)</f>
        <v>43000</v>
      </c>
      <c r="G216" s="310">
        <f>SUM(G188)</f>
        <v>87000</v>
      </c>
      <c r="H216" s="312"/>
      <c r="I216" s="20"/>
    </row>
    <row r="217" spans="1:256" ht="24" customHeight="1" x14ac:dyDescent="0.35">
      <c r="A217" s="143"/>
      <c r="B217" s="144"/>
      <c r="C217" s="162"/>
      <c r="D217" s="163"/>
      <c r="E217" s="204"/>
      <c r="F217" s="163"/>
      <c r="G217" s="163"/>
      <c r="H217" s="20"/>
      <c r="I217" s="20"/>
    </row>
    <row r="218" spans="1:256" s="17" customFormat="1" ht="24" customHeight="1" x14ac:dyDescent="0.35">
      <c r="A218" s="430" t="s">
        <v>332</v>
      </c>
      <c r="B218" s="431"/>
      <c r="C218" s="431"/>
      <c r="D218" s="431"/>
      <c r="E218" s="431"/>
      <c r="F218" s="431"/>
      <c r="G218" s="431"/>
      <c r="H218" s="431"/>
      <c r="I218" s="20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  <c r="IK218" s="16"/>
      <c r="IL218" s="16"/>
      <c r="IM218" s="16"/>
      <c r="IN218" s="16"/>
      <c r="IO218" s="16"/>
      <c r="IP218" s="16"/>
      <c r="IQ218" s="16"/>
      <c r="IR218" s="16"/>
      <c r="IS218" s="16"/>
      <c r="IT218" s="16"/>
      <c r="IU218" s="16"/>
      <c r="IV218" s="16"/>
    </row>
    <row r="219" spans="1:256" ht="29.45" customHeight="1" x14ac:dyDescent="0.4">
      <c r="A219" s="405" t="s">
        <v>300</v>
      </c>
      <c r="B219" s="406"/>
      <c r="C219" s="406"/>
      <c r="D219" s="406"/>
      <c r="E219" s="406"/>
      <c r="F219" s="406"/>
      <c r="G219" s="406"/>
      <c r="H219" s="406"/>
      <c r="I219" s="20"/>
    </row>
    <row r="220" spans="1:256" ht="23.45" customHeight="1" x14ac:dyDescent="0.35">
      <c r="A220" s="93" t="s">
        <v>200</v>
      </c>
      <c r="B220" s="94"/>
      <c r="C220" s="94"/>
      <c r="D220" s="20"/>
      <c r="E220" s="6"/>
      <c r="F220" s="7" t="s">
        <v>214</v>
      </c>
      <c r="G220" s="94"/>
      <c r="H220" s="94"/>
      <c r="I220" s="20"/>
    </row>
    <row r="221" spans="1:256" ht="23.45" customHeight="1" x14ac:dyDescent="0.35">
      <c r="A221" s="7" t="s">
        <v>202</v>
      </c>
      <c r="B221" s="95"/>
      <c r="C221" s="95"/>
      <c r="D221" s="95"/>
      <c r="E221" s="95"/>
      <c r="F221" s="95"/>
      <c r="G221" s="95"/>
      <c r="H221" s="20"/>
      <c r="I221" s="20"/>
    </row>
    <row r="222" spans="1:256" s="167" customFormat="1" ht="23.45" customHeight="1" x14ac:dyDescent="0.35">
      <c r="A222" s="290"/>
      <c r="B222" s="171"/>
      <c r="C222" s="172" t="s">
        <v>173</v>
      </c>
      <c r="D222" s="437" t="s">
        <v>157</v>
      </c>
      <c r="E222" s="438"/>
      <c r="F222" s="438"/>
      <c r="G222" s="440"/>
      <c r="H222" s="264" t="s">
        <v>158</v>
      </c>
      <c r="I222" s="222"/>
      <c r="J222" s="166"/>
      <c r="K222" s="166"/>
      <c r="L222" s="166"/>
      <c r="M222" s="166"/>
      <c r="N222" s="166"/>
      <c r="O222" s="166"/>
      <c r="P222" s="166"/>
      <c r="Q222" s="166"/>
      <c r="R222" s="166"/>
      <c r="S222" s="166"/>
      <c r="T222" s="166"/>
      <c r="U222" s="166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  <c r="AF222" s="166"/>
      <c r="AG222" s="166"/>
      <c r="AH222" s="166"/>
      <c r="AI222" s="166"/>
      <c r="AJ222" s="166"/>
      <c r="AK222" s="166"/>
      <c r="AL222" s="166"/>
      <c r="AM222" s="166"/>
      <c r="AN222" s="166"/>
      <c r="AO222" s="166"/>
      <c r="AP222" s="166"/>
      <c r="AQ222" s="166"/>
      <c r="AR222" s="166"/>
      <c r="AS222" s="166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6"/>
      <c r="BE222" s="166"/>
      <c r="BF222" s="166"/>
      <c r="BG222" s="166"/>
      <c r="BH222" s="166"/>
      <c r="BI222" s="166"/>
      <c r="BJ222" s="166"/>
      <c r="BK222" s="166"/>
      <c r="BL222" s="166"/>
      <c r="BM222" s="166"/>
      <c r="BN222" s="166"/>
      <c r="BO222" s="166"/>
      <c r="BP222" s="166"/>
      <c r="BQ222" s="166"/>
      <c r="BR222" s="166"/>
      <c r="BS222" s="166"/>
      <c r="BT222" s="166"/>
      <c r="BU222" s="166"/>
      <c r="BV222" s="166"/>
      <c r="BW222" s="166"/>
      <c r="BX222" s="166"/>
      <c r="BY222" s="166"/>
      <c r="BZ222" s="166"/>
      <c r="CA222" s="166"/>
      <c r="CB222" s="166"/>
      <c r="CC222" s="166"/>
      <c r="CD222" s="166"/>
      <c r="CE222" s="166"/>
      <c r="CF222" s="166"/>
      <c r="CG222" s="166"/>
      <c r="CH222" s="166"/>
      <c r="CI222" s="166"/>
      <c r="CJ222" s="166"/>
      <c r="CK222" s="166"/>
      <c r="CL222" s="166"/>
      <c r="CM222" s="166"/>
      <c r="CN222" s="166"/>
      <c r="CO222" s="166"/>
      <c r="CP222" s="166"/>
      <c r="CQ222" s="166"/>
      <c r="CR222" s="166"/>
      <c r="CS222" s="166"/>
      <c r="CT222" s="166"/>
      <c r="CU222" s="166"/>
      <c r="CV222" s="166"/>
      <c r="CW222" s="166"/>
      <c r="CX222" s="166"/>
      <c r="CY222" s="166"/>
      <c r="CZ222" s="166"/>
      <c r="DA222" s="166"/>
      <c r="DB222" s="166"/>
      <c r="DC222" s="166"/>
      <c r="DD222" s="166"/>
      <c r="DE222" s="166"/>
      <c r="DF222" s="166"/>
      <c r="DG222" s="166"/>
      <c r="DH222" s="166"/>
      <c r="DI222" s="166"/>
      <c r="DJ222" s="166"/>
      <c r="DK222" s="166"/>
      <c r="DL222" s="166"/>
      <c r="DM222" s="166"/>
      <c r="DN222" s="166"/>
      <c r="DO222" s="166"/>
      <c r="DP222" s="166"/>
      <c r="DQ222" s="166"/>
      <c r="DR222" s="166"/>
      <c r="DS222" s="166"/>
      <c r="DT222" s="166"/>
      <c r="DU222" s="166"/>
      <c r="DV222" s="166"/>
      <c r="DW222" s="166"/>
      <c r="DX222" s="166"/>
      <c r="DY222" s="166"/>
      <c r="DZ222" s="166"/>
      <c r="EA222" s="166"/>
      <c r="EB222" s="166"/>
      <c r="EC222" s="166"/>
      <c r="ED222" s="166"/>
      <c r="EE222" s="166"/>
      <c r="EF222" s="166"/>
      <c r="EG222" s="166"/>
      <c r="EH222" s="166"/>
      <c r="EI222" s="166"/>
      <c r="EJ222" s="166"/>
      <c r="EK222" s="166"/>
      <c r="EL222" s="166"/>
      <c r="EM222" s="166"/>
      <c r="EN222" s="166"/>
      <c r="EO222" s="166"/>
      <c r="EP222" s="166"/>
      <c r="EQ222" s="166"/>
      <c r="ER222" s="166"/>
      <c r="ES222" s="166"/>
      <c r="ET222" s="166"/>
      <c r="EU222" s="166"/>
      <c r="EV222" s="166"/>
      <c r="EW222" s="166"/>
      <c r="EX222" s="166"/>
      <c r="EY222" s="166"/>
      <c r="EZ222" s="166"/>
      <c r="FA222" s="166"/>
      <c r="FB222" s="166"/>
      <c r="FC222" s="166"/>
      <c r="FD222" s="166"/>
      <c r="FE222" s="166"/>
      <c r="FF222" s="166"/>
      <c r="FG222" s="166"/>
      <c r="FH222" s="166"/>
      <c r="FI222" s="166"/>
      <c r="FJ222" s="166"/>
      <c r="FK222" s="166"/>
      <c r="FL222" s="166"/>
      <c r="FM222" s="166"/>
      <c r="FN222" s="166"/>
      <c r="FO222" s="166"/>
      <c r="FP222" s="166"/>
      <c r="FQ222" s="166"/>
      <c r="FR222" s="166"/>
      <c r="FS222" s="166"/>
      <c r="FT222" s="166"/>
      <c r="FU222" s="166"/>
      <c r="FV222" s="166"/>
      <c r="FW222" s="166"/>
      <c r="FX222" s="166"/>
      <c r="FY222" s="166"/>
      <c r="FZ222" s="166"/>
      <c r="GA222" s="166"/>
      <c r="GB222" s="166"/>
      <c r="GC222" s="166"/>
      <c r="GD222" s="166"/>
      <c r="GE222" s="166"/>
      <c r="GF222" s="166"/>
      <c r="GG222" s="166"/>
      <c r="GH222" s="166"/>
      <c r="GI222" s="166"/>
      <c r="GJ222" s="166"/>
      <c r="GK222" s="166"/>
      <c r="GL222" s="166"/>
      <c r="GM222" s="166"/>
      <c r="GN222" s="166"/>
      <c r="GO222" s="166"/>
      <c r="GP222" s="166"/>
      <c r="GQ222" s="166"/>
      <c r="GR222" s="166"/>
      <c r="GS222" s="166"/>
      <c r="GT222" s="166"/>
      <c r="GU222" s="166"/>
      <c r="GV222" s="166"/>
      <c r="GW222" s="166"/>
      <c r="GX222" s="166"/>
      <c r="GY222" s="166"/>
      <c r="GZ222" s="166"/>
      <c r="HA222" s="166"/>
      <c r="HB222" s="166"/>
      <c r="HC222" s="166"/>
      <c r="HD222" s="166"/>
      <c r="HE222" s="166"/>
      <c r="HF222" s="166"/>
      <c r="HG222" s="166"/>
      <c r="HH222" s="166"/>
      <c r="HI222" s="166"/>
      <c r="HJ222" s="166"/>
      <c r="HK222" s="166"/>
      <c r="HL222" s="166"/>
      <c r="HM222" s="166"/>
      <c r="HN222" s="166"/>
      <c r="HO222" s="166"/>
      <c r="HP222" s="166"/>
      <c r="HQ222" s="166"/>
      <c r="HR222" s="166"/>
      <c r="HS222" s="166"/>
      <c r="HT222" s="166"/>
      <c r="HU222" s="166"/>
      <c r="HV222" s="166"/>
      <c r="HW222" s="166"/>
      <c r="HX222" s="166"/>
      <c r="HY222" s="166"/>
      <c r="HZ222" s="166"/>
      <c r="IA222" s="166"/>
      <c r="IB222" s="166"/>
      <c r="IC222" s="166"/>
      <c r="ID222" s="166"/>
      <c r="IE222" s="166"/>
      <c r="IF222" s="166"/>
      <c r="IG222" s="166"/>
      <c r="IH222" s="166"/>
      <c r="II222" s="166"/>
      <c r="IJ222" s="166"/>
      <c r="IK222" s="166"/>
      <c r="IL222" s="166"/>
      <c r="IM222" s="166"/>
      <c r="IN222" s="166"/>
      <c r="IO222" s="166"/>
      <c r="IP222" s="166"/>
      <c r="IQ222" s="166"/>
      <c r="IR222" s="166"/>
      <c r="IS222" s="166"/>
      <c r="IT222" s="166"/>
      <c r="IU222" s="166"/>
      <c r="IV222" s="166"/>
    </row>
    <row r="223" spans="1:256" s="167" customFormat="1" ht="23.45" customHeight="1" x14ac:dyDescent="0.35">
      <c r="A223" s="159" t="s">
        <v>159</v>
      </c>
      <c r="B223" s="174"/>
      <c r="C223" s="175" t="s">
        <v>311</v>
      </c>
      <c r="D223" s="425" t="s">
        <v>312</v>
      </c>
      <c r="E223" s="176" t="s">
        <v>160</v>
      </c>
      <c r="F223" s="176" t="s">
        <v>161</v>
      </c>
      <c r="G223" s="432" t="s">
        <v>313</v>
      </c>
      <c r="H223" s="262" t="s">
        <v>151</v>
      </c>
      <c r="I223" s="222"/>
      <c r="J223" s="166"/>
      <c r="K223" s="166"/>
      <c r="L223" s="166"/>
      <c r="M223" s="166"/>
      <c r="N223" s="166"/>
      <c r="O223" s="166"/>
      <c r="P223" s="166"/>
      <c r="Q223" s="166"/>
      <c r="R223" s="166"/>
      <c r="S223" s="166"/>
      <c r="T223" s="166"/>
      <c r="U223" s="166"/>
      <c r="V223" s="166"/>
      <c r="W223" s="166"/>
      <c r="X223" s="166"/>
      <c r="Y223" s="166"/>
      <c r="Z223" s="166"/>
      <c r="AA223" s="166"/>
      <c r="AB223" s="166"/>
      <c r="AC223" s="166"/>
      <c r="AD223" s="166"/>
      <c r="AE223" s="166"/>
      <c r="AF223" s="166"/>
      <c r="AG223" s="166"/>
      <c r="AH223" s="166"/>
      <c r="AI223" s="166"/>
      <c r="AJ223" s="166"/>
      <c r="AK223" s="166"/>
      <c r="AL223" s="166"/>
      <c r="AM223" s="166"/>
      <c r="AN223" s="166"/>
      <c r="AO223" s="166"/>
      <c r="AP223" s="166"/>
      <c r="AQ223" s="166"/>
      <c r="AR223" s="166"/>
      <c r="AS223" s="166"/>
      <c r="AT223" s="166"/>
      <c r="AU223" s="166"/>
      <c r="AV223" s="166"/>
      <c r="AW223" s="166"/>
      <c r="AX223" s="166"/>
      <c r="AY223" s="166"/>
      <c r="AZ223" s="166"/>
      <c r="BA223" s="166"/>
      <c r="BB223" s="166"/>
      <c r="BC223" s="166"/>
      <c r="BD223" s="166"/>
      <c r="BE223" s="166"/>
      <c r="BF223" s="166"/>
      <c r="BG223" s="166"/>
      <c r="BH223" s="166"/>
      <c r="BI223" s="166"/>
      <c r="BJ223" s="166"/>
      <c r="BK223" s="166"/>
      <c r="BL223" s="166"/>
      <c r="BM223" s="166"/>
      <c r="BN223" s="166"/>
      <c r="BO223" s="166"/>
      <c r="BP223" s="166"/>
      <c r="BQ223" s="166"/>
      <c r="BR223" s="166"/>
      <c r="BS223" s="166"/>
      <c r="BT223" s="166"/>
      <c r="BU223" s="166"/>
      <c r="BV223" s="166"/>
      <c r="BW223" s="166"/>
      <c r="BX223" s="166"/>
      <c r="BY223" s="166"/>
      <c r="BZ223" s="166"/>
      <c r="CA223" s="166"/>
      <c r="CB223" s="166"/>
      <c r="CC223" s="166"/>
      <c r="CD223" s="166"/>
      <c r="CE223" s="166"/>
      <c r="CF223" s="166"/>
      <c r="CG223" s="166"/>
      <c r="CH223" s="166"/>
      <c r="CI223" s="166"/>
      <c r="CJ223" s="166"/>
      <c r="CK223" s="166"/>
      <c r="CL223" s="166"/>
      <c r="CM223" s="166"/>
      <c r="CN223" s="166"/>
      <c r="CO223" s="166"/>
      <c r="CP223" s="166"/>
      <c r="CQ223" s="166"/>
      <c r="CR223" s="166"/>
      <c r="CS223" s="166"/>
      <c r="CT223" s="166"/>
      <c r="CU223" s="166"/>
      <c r="CV223" s="166"/>
      <c r="CW223" s="166"/>
      <c r="CX223" s="166"/>
      <c r="CY223" s="166"/>
      <c r="CZ223" s="166"/>
      <c r="DA223" s="166"/>
      <c r="DB223" s="166"/>
      <c r="DC223" s="166"/>
      <c r="DD223" s="166"/>
      <c r="DE223" s="166"/>
      <c r="DF223" s="166"/>
      <c r="DG223" s="166"/>
      <c r="DH223" s="166"/>
      <c r="DI223" s="166"/>
      <c r="DJ223" s="166"/>
      <c r="DK223" s="166"/>
      <c r="DL223" s="166"/>
      <c r="DM223" s="166"/>
      <c r="DN223" s="166"/>
      <c r="DO223" s="166"/>
      <c r="DP223" s="166"/>
      <c r="DQ223" s="166"/>
      <c r="DR223" s="166"/>
      <c r="DS223" s="166"/>
      <c r="DT223" s="166"/>
      <c r="DU223" s="166"/>
      <c r="DV223" s="166"/>
      <c r="DW223" s="166"/>
      <c r="DX223" s="166"/>
      <c r="DY223" s="166"/>
      <c r="DZ223" s="166"/>
      <c r="EA223" s="166"/>
      <c r="EB223" s="166"/>
      <c r="EC223" s="166"/>
      <c r="ED223" s="166"/>
      <c r="EE223" s="166"/>
      <c r="EF223" s="166"/>
      <c r="EG223" s="166"/>
      <c r="EH223" s="166"/>
      <c r="EI223" s="166"/>
      <c r="EJ223" s="166"/>
      <c r="EK223" s="166"/>
      <c r="EL223" s="166"/>
      <c r="EM223" s="166"/>
      <c r="EN223" s="166"/>
      <c r="EO223" s="166"/>
      <c r="EP223" s="166"/>
      <c r="EQ223" s="166"/>
      <c r="ER223" s="166"/>
      <c r="ES223" s="166"/>
      <c r="ET223" s="166"/>
      <c r="EU223" s="166"/>
      <c r="EV223" s="166"/>
      <c r="EW223" s="166"/>
      <c r="EX223" s="166"/>
      <c r="EY223" s="166"/>
      <c r="EZ223" s="166"/>
      <c r="FA223" s="166"/>
      <c r="FB223" s="166"/>
      <c r="FC223" s="166"/>
      <c r="FD223" s="166"/>
      <c r="FE223" s="166"/>
      <c r="FF223" s="166"/>
      <c r="FG223" s="166"/>
      <c r="FH223" s="166"/>
      <c r="FI223" s="166"/>
      <c r="FJ223" s="166"/>
      <c r="FK223" s="166"/>
      <c r="FL223" s="166"/>
      <c r="FM223" s="166"/>
      <c r="FN223" s="166"/>
      <c r="FO223" s="166"/>
      <c r="FP223" s="166"/>
      <c r="FQ223" s="166"/>
      <c r="FR223" s="166"/>
      <c r="FS223" s="166"/>
      <c r="FT223" s="166"/>
      <c r="FU223" s="166"/>
      <c r="FV223" s="166"/>
      <c r="FW223" s="166"/>
      <c r="FX223" s="166"/>
      <c r="FY223" s="166"/>
      <c r="FZ223" s="166"/>
      <c r="GA223" s="166"/>
      <c r="GB223" s="166"/>
      <c r="GC223" s="166"/>
      <c r="GD223" s="166"/>
      <c r="GE223" s="166"/>
      <c r="GF223" s="166"/>
      <c r="GG223" s="166"/>
      <c r="GH223" s="166"/>
      <c r="GI223" s="166"/>
      <c r="GJ223" s="166"/>
      <c r="GK223" s="166"/>
      <c r="GL223" s="166"/>
      <c r="GM223" s="166"/>
      <c r="GN223" s="166"/>
      <c r="GO223" s="166"/>
      <c r="GP223" s="166"/>
      <c r="GQ223" s="166"/>
      <c r="GR223" s="166"/>
      <c r="GS223" s="166"/>
      <c r="GT223" s="166"/>
      <c r="GU223" s="166"/>
      <c r="GV223" s="166"/>
      <c r="GW223" s="166"/>
      <c r="GX223" s="166"/>
      <c r="GY223" s="166"/>
      <c r="GZ223" s="166"/>
      <c r="HA223" s="166"/>
      <c r="HB223" s="166"/>
      <c r="HC223" s="166"/>
      <c r="HD223" s="166"/>
      <c r="HE223" s="166"/>
      <c r="HF223" s="166"/>
      <c r="HG223" s="166"/>
      <c r="HH223" s="166"/>
      <c r="HI223" s="166"/>
      <c r="HJ223" s="166"/>
      <c r="HK223" s="166"/>
      <c r="HL223" s="166"/>
      <c r="HM223" s="166"/>
      <c r="HN223" s="166"/>
      <c r="HO223" s="166"/>
      <c r="HP223" s="166"/>
      <c r="HQ223" s="166"/>
      <c r="HR223" s="166"/>
      <c r="HS223" s="166"/>
      <c r="HT223" s="166"/>
      <c r="HU223" s="166"/>
      <c r="HV223" s="166"/>
      <c r="HW223" s="166"/>
      <c r="HX223" s="166"/>
      <c r="HY223" s="166"/>
      <c r="HZ223" s="166"/>
      <c r="IA223" s="166"/>
      <c r="IB223" s="166"/>
      <c r="IC223" s="166"/>
      <c r="ID223" s="166"/>
      <c r="IE223" s="166"/>
      <c r="IF223" s="166"/>
      <c r="IG223" s="166"/>
      <c r="IH223" s="166"/>
      <c r="II223" s="166"/>
      <c r="IJ223" s="166"/>
      <c r="IK223" s="166"/>
      <c r="IL223" s="166"/>
      <c r="IM223" s="166"/>
      <c r="IN223" s="166"/>
      <c r="IO223" s="166"/>
      <c r="IP223" s="166"/>
      <c r="IQ223" s="166"/>
      <c r="IR223" s="166"/>
      <c r="IS223" s="166"/>
      <c r="IT223" s="166"/>
      <c r="IU223" s="166"/>
      <c r="IV223" s="166"/>
    </row>
    <row r="224" spans="1:256" s="167" customFormat="1" ht="23.45" customHeight="1" x14ac:dyDescent="0.35">
      <c r="A224" s="223"/>
      <c r="B224" s="177"/>
      <c r="C224" s="178"/>
      <c r="D224" s="429"/>
      <c r="E224" s="390" t="s">
        <v>162</v>
      </c>
      <c r="F224" s="390" t="s">
        <v>163</v>
      </c>
      <c r="G224" s="436"/>
      <c r="H224" s="311"/>
      <c r="I224" s="222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6"/>
      <c r="Z224" s="166"/>
      <c r="AA224" s="166"/>
      <c r="AB224" s="166"/>
      <c r="AC224" s="166"/>
      <c r="AD224" s="166"/>
      <c r="AE224" s="166"/>
      <c r="AF224" s="166"/>
      <c r="AG224" s="166"/>
      <c r="AH224" s="166"/>
      <c r="AI224" s="166"/>
      <c r="AJ224" s="166"/>
      <c r="AK224" s="166"/>
      <c r="AL224" s="166"/>
      <c r="AM224" s="166"/>
      <c r="AN224" s="166"/>
      <c r="AO224" s="166"/>
      <c r="AP224" s="166"/>
      <c r="AQ224" s="166"/>
      <c r="AR224" s="166"/>
      <c r="AS224" s="166"/>
      <c r="AT224" s="166"/>
      <c r="AU224" s="166"/>
      <c r="AV224" s="166"/>
      <c r="AW224" s="166"/>
      <c r="AX224" s="166"/>
      <c r="AY224" s="166"/>
      <c r="AZ224" s="166"/>
      <c r="BA224" s="166"/>
      <c r="BB224" s="166"/>
      <c r="BC224" s="166"/>
      <c r="BD224" s="166"/>
      <c r="BE224" s="166"/>
      <c r="BF224" s="166"/>
      <c r="BG224" s="166"/>
      <c r="BH224" s="166"/>
      <c r="BI224" s="166"/>
      <c r="BJ224" s="166"/>
      <c r="BK224" s="166"/>
      <c r="BL224" s="166"/>
      <c r="BM224" s="166"/>
      <c r="BN224" s="166"/>
      <c r="BO224" s="166"/>
      <c r="BP224" s="166"/>
      <c r="BQ224" s="166"/>
      <c r="BR224" s="166"/>
      <c r="BS224" s="166"/>
      <c r="BT224" s="166"/>
      <c r="BU224" s="166"/>
      <c r="BV224" s="166"/>
      <c r="BW224" s="166"/>
      <c r="BX224" s="166"/>
      <c r="BY224" s="166"/>
      <c r="BZ224" s="166"/>
      <c r="CA224" s="166"/>
      <c r="CB224" s="166"/>
      <c r="CC224" s="166"/>
      <c r="CD224" s="166"/>
      <c r="CE224" s="166"/>
      <c r="CF224" s="166"/>
      <c r="CG224" s="166"/>
      <c r="CH224" s="166"/>
      <c r="CI224" s="166"/>
      <c r="CJ224" s="166"/>
      <c r="CK224" s="166"/>
      <c r="CL224" s="166"/>
      <c r="CM224" s="166"/>
      <c r="CN224" s="166"/>
      <c r="CO224" s="166"/>
      <c r="CP224" s="166"/>
      <c r="CQ224" s="166"/>
      <c r="CR224" s="166"/>
      <c r="CS224" s="166"/>
      <c r="CT224" s="166"/>
      <c r="CU224" s="166"/>
      <c r="CV224" s="166"/>
      <c r="CW224" s="166"/>
      <c r="CX224" s="166"/>
      <c r="CY224" s="166"/>
      <c r="CZ224" s="166"/>
      <c r="DA224" s="166"/>
      <c r="DB224" s="166"/>
      <c r="DC224" s="166"/>
      <c r="DD224" s="166"/>
      <c r="DE224" s="166"/>
      <c r="DF224" s="166"/>
      <c r="DG224" s="166"/>
      <c r="DH224" s="166"/>
      <c r="DI224" s="166"/>
      <c r="DJ224" s="166"/>
      <c r="DK224" s="166"/>
      <c r="DL224" s="166"/>
      <c r="DM224" s="166"/>
      <c r="DN224" s="166"/>
      <c r="DO224" s="166"/>
      <c r="DP224" s="166"/>
      <c r="DQ224" s="166"/>
      <c r="DR224" s="166"/>
      <c r="DS224" s="166"/>
      <c r="DT224" s="166"/>
      <c r="DU224" s="166"/>
      <c r="DV224" s="166"/>
      <c r="DW224" s="166"/>
      <c r="DX224" s="166"/>
      <c r="DY224" s="166"/>
      <c r="DZ224" s="166"/>
      <c r="EA224" s="166"/>
      <c r="EB224" s="166"/>
      <c r="EC224" s="166"/>
      <c r="ED224" s="166"/>
      <c r="EE224" s="166"/>
      <c r="EF224" s="166"/>
      <c r="EG224" s="166"/>
      <c r="EH224" s="166"/>
      <c r="EI224" s="166"/>
      <c r="EJ224" s="166"/>
      <c r="EK224" s="166"/>
      <c r="EL224" s="166"/>
      <c r="EM224" s="166"/>
      <c r="EN224" s="166"/>
      <c r="EO224" s="166"/>
      <c r="EP224" s="166"/>
      <c r="EQ224" s="166"/>
      <c r="ER224" s="166"/>
      <c r="ES224" s="166"/>
      <c r="ET224" s="166"/>
      <c r="EU224" s="166"/>
      <c r="EV224" s="166"/>
      <c r="EW224" s="166"/>
      <c r="EX224" s="166"/>
      <c r="EY224" s="166"/>
      <c r="EZ224" s="166"/>
      <c r="FA224" s="166"/>
      <c r="FB224" s="166"/>
      <c r="FC224" s="166"/>
      <c r="FD224" s="166"/>
      <c r="FE224" s="166"/>
      <c r="FF224" s="166"/>
      <c r="FG224" s="166"/>
      <c r="FH224" s="166"/>
      <c r="FI224" s="166"/>
      <c r="FJ224" s="166"/>
      <c r="FK224" s="166"/>
      <c r="FL224" s="166"/>
      <c r="FM224" s="166"/>
      <c r="FN224" s="166"/>
      <c r="FO224" s="166"/>
      <c r="FP224" s="166"/>
      <c r="FQ224" s="166"/>
      <c r="FR224" s="166"/>
      <c r="FS224" s="166"/>
      <c r="FT224" s="166"/>
      <c r="FU224" s="166"/>
      <c r="FV224" s="166"/>
      <c r="FW224" s="166"/>
      <c r="FX224" s="166"/>
      <c r="FY224" s="166"/>
      <c r="FZ224" s="166"/>
      <c r="GA224" s="166"/>
      <c r="GB224" s="166"/>
      <c r="GC224" s="166"/>
      <c r="GD224" s="166"/>
      <c r="GE224" s="166"/>
      <c r="GF224" s="166"/>
      <c r="GG224" s="166"/>
      <c r="GH224" s="166"/>
      <c r="GI224" s="166"/>
      <c r="GJ224" s="166"/>
      <c r="GK224" s="166"/>
      <c r="GL224" s="166"/>
      <c r="GM224" s="166"/>
      <c r="GN224" s="166"/>
      <c r="GO224" s="166"/>
      <c r="GP224" s="166"/>
      <c r="GQ224" s="166"/>
      <c r="GR224" s="166"/>
      <c r="GS224" s="166"/>
      <c r="GT224" s="166"/>
      <c r="GU224" s="166"/>
      <c r="GV224" s="166"/>
      <c r="GW224" s="166"/>
      <c r="GX224" s="166"/>
      <c r="GY224" s="166"/>
      <c r="GZ224" s="166"/>
      <c r="HA224" s="166"/>
      <c r="HB224" s="166"/>
      <c r="HC224" s="166"/>
      <c r="HD224" s="166"/>
      <c r="HE224" s="166"/>
      <c r="HF224" s="166"/>
      <c r="HG224" s="166"/>
      <c r="HH224" s="166"/>
      <c r="HI224" s="166"/>
      <c r="HJ224" s="166"/>
      <c r="HK224" s="166"/>
      <c r="HL224" s="166"/>
      <c r="HM224" s="166"/>
      <c r="HN224" s="166"/>
      <c r="HO224" s="166"/>
      <c r="HP224" s="166"/>
      <c r="HQ224" s="166"/>
      <c r="HR224" s="166"/>
      <c r="HS224" s="166"/>
      <c r="HT224" s="166"/>
      <c r="HU224" s="166"/>
      <c r="HV224" s="166"/>
      <c r="HW224" s="166"/>
      <c r="HX224" s="166"/>
      <c r="HY224" s="166"/>
      <c r="HZ224" s="166"/>
      <c r="IA224" s="166"/>
      <c r="IB224" s="166"/>
      <c r="IC224" s="166"/>
      <c r="ID224" s="166"/>
      <c r="IE224" s="166"/>
      <c r="IF224" s="166"/>
      <c r="IG224" s="166"/>
      <c r="IH224" s="166"/>
      <c r="II224" s="166"/>
      <c r="IJ224" s="166"/>
      <c r="IK224" s="166"/>
      <c r="IL224" s="166"/>
      <c r="IM224" s="166"/>
      <c r="IN224" s="166"/>
      <c r="IO224" s="166"/>
      <c r="IP224" s="166"/>
      <c r="IQ224" s="166"/>
      <c r="IR224" s="166"/>
      <c r="IS224" s="166"/>
      <c r="IT224" s="166"/>
      <c r="IU224" s="166"/>
      <c r="IV224" s="166"/>
    </row>
    <row r="225" spans="1:256" s="148" customFormat="1" ht="23.45" customHeight="1" x14ac:dyDescent="0.35">
      <c r="A225" s="228" t="s">
        <v>111</v>
      </c>
      <c r="B225" s="96" t="s">
        <v>6</v>
      </c>
      <c r="C225" s="36">
        <f>SUM(C226)</f>
        <v>16141123.43</v>
      </c>
      <c r="D225" s="37">
        <f>SUM(D226)</f>
        <v>19000000</v>
      </c>
      <c r="E225" s="391" t="s">
        <v>162</v>
      </c>
      <c r="F225" s="394">
        <f>G225-D225</f>
        <v>-2000000</v>
      </c>
      <c r="G225" s="253">
        <f>SUM(G226)</f>
        <v>17000000</v>
      </c>
      <c r="H225" s="265"/>
      <c r="I225" s="9"/>
      <c r="J225" s="147"/>
      <c r="K225" s="147"/>
      <c r="L225" s="147"/>
      <c r="M225" s="147"/>
      <c r="N225" s="147"/>
      <c r="O225" s="147"/>
      <c r="P225" s="147"/>
      <c r="Q225" s="147"/>
      <c r="R225" s="147"/>
      <c r="S225" s="147"/>
      <c r="T225" s="147"/>
      <c r="U225" s="147"/>
      <c r="V225" s="147"/>
      <c r="W225" s="147"/>
      <c r="X225" s="147"/>
      <c r="Y225" s="147"/>
      <c r="Z225" s="147"/>
      <c r="AA225" s="147"/>
      <c r="AB225" s="147"/>
      <c r="AC225" s="147"/>
      <c r="AD225" s="147"/>
      <c r="AE225" s="147"/>
      <c r="AF225" s="147"/>
      <c r="AG225" s="147"/>
      <c r="AH225" s="147"/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  <c r="BI225" s="147"/>
      <c r="BJ225" s="147"/>
      <c r="BK225" s="147"/>
      <c r="BL225" s="147"/>
      <c r="BM225" s="147"/>
      <c r="BN225" s="147"/>
      <c r="BO225" s="147"/>
      <c r="BP225" s="147"/>
      <c r="BQ225" s="147"/>
      <c r="BR225" s="147"/>
      <c r="BS225" s="147"/>
      <c r="BT225" s="147"/>
      <c r="BU225" s="147"/>
      <c r="BV225" s="147"/>
      <c r="BW225" s="147"/>
      <c r="BX225" s="147"/>
      <c r="BY225" s="147"/>
      <c r="BZ225" s="147"/>
      <c r="CA225" s="147"/>
      <c r="CB225" s="147"/>
      <c r="CC225" s="147"/>
      <c r="CD225" s="147"/>
      <c r="CE225" s="147"/>
      <c r="CF225" s="147"/>
      <c r="CG225" s="147"/>
      <c r="CH225" s="147"/>
      <c r="CI225" s="147"/>
      <c r="CJ225" s="147"/>
      <c r="CK225" s="147"/>
      <c r="CL225" s="147"/>
      <c r="CM225" s="147"/>
      <c r="CN225" s="147"/>
      <c r="CO225" s="147"/>
      <c r="CP225" s="147"/>
      <c r="CQ225" s="147"/>
      <c r="CR225" s="147"/>
      <c r="CS225" s="147"/>
      <c r="CT225" s="147"/>
      <c r="CU225" s="147"/>
      <c r="CV225" s="147"/>
      <c r="CW225" s="147"/>
      <c r="CX225" s="147"/>
      <c r="CY225" s="147"/>
      <c r="CZ225" s="147"/>
      <c r="DA225" s="147"/>
      <c r="DB225" s="147"/>
      <c r="DC225" s="147"/>
      <c r="DD225" s="147"/>
      <c r="DE225" s="147"/>
      <c r="DF225" s="147"/>
      <c r="DG225" s="147"/>
      <c r="DH225" s="147"/>
      <c r="DI225" s="147"/>
      <c r="DJ225" s="147"/>
      <c r="DK225" s="147"/>
      <c r="DL225" s="147"/>
      <c r="DM225" s="147"/>
      <c r="DN225" s="147"/>
      <c r="DO225" s="147"/>
      <c r="DP225" s="147"/>
      <c r="DQ225" s="147"/>
      <c r="DR225" s="147"/>
      <c r="DS225" s="147"/>
      <c r="DT225" s="147"/>
      <c r="DU225" s="147"/>
      <c r="DV225" s="147"/>
      <c r="DW225" s="147"/>
      <c r="DX225" s="147"/>
      <c r="DY225" s="147"/>
      <c r="DZ225" s="147"/>
      <c r="EA225" s="147"/>
      <c r="EB225" s="147"/>
      <c r="EC225" s="147"/>
      <c r="ED225" s="147"/>
      <c r="EE225" s="147"/>
      <c r="EF225" s="147"/>
      <c r="EG225" s="147"/>
      <c r="EH225" s="147"/>
      <c r="EI225" s="147"/>
      <c r="EJ225" s="147"/>
      <c r="EK225" s="147"/>
      <c r="EL225" s="147"/>
      <c r="EM225" s="147"/>
      <c r="EN225" s="147"/>
      <c r="EO225" s="147"/>
      <c r="EP225" s="147"/>
      <c r="EQ225" s="147"/>
      <c r="ER225" s="147"/>
      <c r="ES225" s="147"/>
      <c r="ET225" s="147"/>
      <c r="EU225" s="147"/>
      <c r="EV225" s="147"/>
      <c r="EW225" s="147"/>
      <c r="EX225" s="147"/>
      <c r="EY225" s="147"/>
      <c r="EZ225" s="147"/>
      <c r="FA225" s="147"/>
      <c r="FB225" s="147"/>
      <c r="FC225" s="147"/>
      <c r="FD225" s="147"/>
      <c r="FE225" s="147"/>
      <c r="FF225" s="147"/>
      <c r="FG225" s="147"/>
      <c r="FH225" s="147"/>
      <c r="FI225" s="147"/>
      <c r="FJ225" s="147"/>
      <c r="FK225" s="147"/>
      <c r="FL225" s="147"/>
      <c r="FM225" s="147"/>
      <c r="FN225" s="147"/>
      <c r="FO225" s="147"/>
      <c r="FP225" s="147"/>
      <c r="FQ225" s="147"/>
      <c r="FR225" s="147"/>
      <c r="FS225" s="147"/>
      <c r="FT225" s="147"/>
      <c r="FU225" s="147"/>
      <c r="FV225" s="147"/>
      <c r="FW225" s="147"/>
      <c r="FX225" s="147"/>
      <c r="FY225" s="147"/>
      <c r="FZ225" s="147"/>
      <c r="GA225" s="147"/>
      <c r="GB225" s="147"/>
      <c r="GC225" s="147"/>
      <c r="GD225" s="147"/>
      <c r="GE225" s="147"/>
      <c r="GF225" s="147"/>
      <c r="GG225" s="147"/>
      <c r="GH225" s="147"/>
      <c r="GI225" s="147"/>
      <c r="GJ225" s="147"/>
      <c r="GK225" s="147"/>
      <c r="GL225" s="147"/>
      <c r="GM225" s="147"/>
      <c r="GN225" s="147"/>
      <c r="GO225" s="147"/>
      <c r="GP225" s="147"/>
      <c r="GQ225" s="147"/>
      <c r="GR225" s="147"/>
      <c r="GS225" s="147"/>
      <c r="GT225" s="147"/>
      <c r="GU225" s="147"/>
      <c r="GV225" s="147"/>
      <c r="GW225" s="147"/>
      <c r="GX225" s="147"/>
      <c r="GY225" s="147"/>
      <c r="GZ225" s="147"/>
      <c r="HA225" s="147"/>
      <c r="HB225" s="147"/>
      <c r="HC225" s="147"/>
      <c r="HD225" s="147"/>
      <c r="HE225" s="147"/>
      <c r="HF225" s="147"/>
      <c r="HG225" s="147"/>
      <c r="HH225" s="147"/>
      <c r="HI225" s="147"/>
      <c r="HJ225" s="147"/>
      <c r="HK225" s="147"/>
      <c r="HL225" s="147"/>
      <c r="HM225" s="147"/>
      <c r="HN225" s="147"/>
      <c r="HO225" s="147"/>
      <c r="HP225" s="147"/>
      <c r="HQ225" s="147"/>
      <c r="HR225" s="147"/>
      <c r="HS225" s="147"/>
      <c r="HT225" s="147"/>
      <c r="HU225" s="147"/>
      <c r="HV225" s="147"/>
      <c r="HW225" s="147"/>
      <c r="HX225" s="147"/>
      <c r="HY225" s="147"/>
      <c r="HZ225" s="147"/>
      <c r="IA225" s="147"/>
      <c r="IB225" s="147"/>
      <c r="IC225" s="147"/>
      <c r="ID225" s="147"/>
      <c r="IE225" s="147"/>
      <c r="IF225" s="147"/>
      <c r="IG225" s="147"/>
      <c r="IH225" s="147"/>
      <c r="II225" s="147"/>
      <c r="IJ225" s="147"/>
      <c r="IK225" s="147"/>
      <c r="IL225" s="147"/>
      <c r="IM225" s="147"/>
      <c r="IN225" s="147"/>
      <c r="IO225" s="147"/>
      <c r="IP225" s="147"/>
      <c r="IQ225" s="147"/>
      <c r="IR225" s="147"/>
      <c r="IS225" s="147"/>
      <c r="IT225" s="147"/>
      <c r="IU225" s="147"/>
      <c r="IV225" s="147"/>
    </row>
    <row r="226" spans="1:256" s="148" customFormat="1" ht="23.45" customHeight="1" x14ac:dyDescent="0.35">
      <c r="A226" s="232" t="s">
        <v>198</v>
      </c>
      <c r="B226" s="98" t="s">
        <v>6</v>
      </c>
      <c r="C226" s="46">
        <f>SUM(C228:C230)</f>
        <v>16141123.43</v>
      </c>
      <c r="D226" s="47">
        <f>SUM(D228:D231)</f>
        <v>19000000</v>
      </c>
      <c r="E226" s="74" t="s">
        <v>162</v>
      </c>
      <c r="F226" s="58">
        <f>G226-D226</f>
        <v>-2000000</v>
      </c>
      <c r="G226" s="256">
        <f>SUM(G228:G231)</f>
        <v>17000000</v>
      </c>
      <c r="H226" s="268"/>
      <c r="I226" s="9"/>
      <c r="J226" s="147"/>
      <c r="K226" s="147"/>
      <c r="L226" s="147"/>
      <c r="M226" s="147"/>
      <c r="N226" s="147"/>
      <c r="O226" s="147"/>
      <c r="P226" s="147"/>
      <c r="Q226" s="147"/>
      <c r="R226" s="147"/>
      <c r="S226" s="147"/>
      <c r="T226" s="147"/>
      <c r="U226" s="147"/>
      <c r="V226" s="147"/>
      <c r="W226" s="147"/>
      <c r="X226" s="147"/>
      <c r="Y226" s="147"/>
      <c r="Z226" s="147"/>
      <c r="AA226" s="147"/>
      <c r="AB226" s="147"/>
      <c r="AC226" s="147"/>
      <c r="AD226" s="147"/>
      <c r="AE226" s="147"/>
      <c r="AF226" s="147"/>
      <c r="AG226" s="147"/>
      <c r="AH226" s="147"/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  <c r="BI226" s="147"/>
      <c r="BJ226" s="147"/>
      <c r="BK226" s="147"/>
      <c r="BL226" s="147"/>
      <c r="BM226" s="147"/>
      <c r="BN226" s="147"/>
      <c r="BO226" s="147"/>
      <c r="BP226" s="147"/>
      <c r="BQ226" s="147"/>
      <c r="BR226" s="147"/>
      <c r="BS226" s="147"/>
      <c r="BT226" s="147"/>
      <c r="BU226" s="147"/>
      <c r="BV226" s="147"/>
      <c r="BW226" s="147"/>
      <c r="BX226" s="147"/>
      <c r="BY226" s="147"/>
      <c r="BZ226" s="147"/>
      <c r="CA226" s="147"/>
      <c r="CB226" s="147"/>
      <c r="CC226" s="147"/>
      <c r="CD226" s="147"/>
      <c r="CE226" s="147"/>
      <c r="CF226" s="147"/>
      <c r="CG226" s="147"/>
      <c r="CH226" s="147"/>
      <c r="CI226" s="147"/>
      <c r="CJ226" s="147"/>
      <c r="CK226" s="147"/>
      <c r="CL226" s="147"/>
      <c r="CM226" s="147"/>
      <c r="CN226" s="147"/>
      <c r="CO226" s="147"/>
      <c r="CP226" s="147"/>
      <c r="CQ226" s="147"/>
      <c r="CR226" s="147"/>
      <c r="CS226" s="147"/>
      <c r="CT226" s="147"/>
      <c r="CU226" s="147"/>
      <c r="CV226" s="147"/>
      <c r="CW226" s="147"/>
      <c r="CX226" s="147"/>
      <c r="CY226" s="147"/>
      <c r="CZ226" s="147"/>
      <c r="DA226" s="147"/>
      <c r="DB226" s="147"/>
      <c r="DC226" s="147"/>
      <c r="DD226" s="147"/>
      <c r="DE226" s="147"/>
      <c r="DF226" s="147"/>
      <c r="DG226" s="147"/>
      <c r="DH226" s="147"/>
      <c r="DI226" s="147"/>
      <c r="DJ226" s="147"/>
      <c r="DK226" s="147"/>
      <c r="DL226" s="147"/>
      <c r="DM226" s="147"/>
      <c r="DN226" s="147"/>
      <c r="DO226" s="147"/>
      <c r="DP226" s="147"/>
      <c r="DQ226" s="147"/>
      <c r="DR226" s="147"/>
      <c r="DS226" s="147"/>
      <c r="DT226" s="147"/>
      <c r="DU226" s="147"/>
      <c r="DV226" s="147"/>
      <c r="DW226" s="147"/>
      <c r="DX226" s="147"/>
      <c r="DY226" s="147"/>
      <c r="DZ226" s="147"/>
      <c r="EA226" s="147"/>
      <c r="EB226" s="147"/>
      <c r="EC226" s="147"/>
      <c r="ED226" s="147"/>
      <c r="EE226" s="147"/>
      <c r="EF226" s="147"/>
      <c r="EG226" s="147"/>
      <c r="EH226" s="147"/>
      <c r="EI226" s="147"/>
      <c r="EJ226" s="147"/>
      <c r="EK226" s="147"/>
      <c r="EL226" s="147"/>
      <c r="EM226" s="147"/>
      <c r="EN226" s="147"/>
      <c r="EO226" s="147"/>
      <c r="EP226" s="147"/>
      <c r="EQ226" s="147"/>
      <c r="ER226" s="147"/>
      <c r="ES226" s="147"/>
      <c r="ET226" s="147"/>
      <c r="EU226" s="147"/>
      <c r="EV226" s="147"/>
      <c r="EW226" s="147"/>
      <c r="EX226" s="147"/>
      <c r="EY226" s="147"/>
      <c r="EZ226" s="147"/>
      <c r="FA226" s="147"/>
      <c r="FB226" s="147"/>
      <c r="FC226" s="147"/>
      <c r="FD226" s="147"/>
      <c r="FE226" s="147"/>
      <c r="FF226" s="147"/>
      <c r="FG226" s="147"/>
      <c r="FH226" s="147"/>
      <c r="FI226" s="147"/>
      <c r="FJ226" s="147"/>
      <c r="FK226" s="147"/>
      <c r="FL226" s="147"/>
      <c r="FM226" s="147"/>
      <c r="FN226" s="147"/>
      <c r="FO226" s="147"/>
      <c r="FP226" s="147"/>
      <c r="FQ226" s="147"/>
      <c r="FR226" s="147"/>
      <c r="FS226" s="147"/>
      <c r="FT226" s="147"/>
      <c r="FU226" s="147"/>
      <c r="FV226" s="147"/>
      <c r="FW226" s="147"/>
      <c r="FX226" s="147"/>
      <c r="FY226" s="147"/>
      <c r="FZ226" s="147"/>
      <c r="GA226" s="147"/>
      <c r="GB226" s="147"/>
      <c r="GC226" s="147"/>
      <c r="GD226" s="147"/>
      <c r="GE226" s="147"/>
      <c r="GF226" s="147"/>
      <c r="GG226" s="147"/>
      <c r="GH226" s="147"/>
      <c r="GI226" s="147"/>
      <c r="GJ226" s="147"/>
      <c r="GK226" s="147"/>
      <c r="GL226" s="147"/>
      <c r="GM226" s="147"/>
      <c r="GN226" s="147"/>
      <c r="GO226" s="147"/>
      <c r="GP226" s="147"/>
      <c r="GQ226" s="147"/>
      <c r="GR226" s="147"/>
      <c r="GS226" s="147"/>
      <c r="GT226" s="147"/>
      <c r="GU226" s="147"/>
      <c r="GV226" s="147"/>
      <c r="GW226" s="147"/>
      <c r="GX226" s="147"/>
      <c r="GY226" s="147"/>
      <c r="GZ226" s="147"/>
      <c r="HA226" s="147"/>
      <c r="HB226" s="147"/>
      <c r="HC226" s="147"/>
      <c r="HD226" s="147"/>
      <c r="HE226" s="147"/>
      <c r="HF226" s="147"/>
      <c r="HG226" s="147"/>
      <c r="HH226" s="147"/>
      <c r="HI226" s="147"/>
      <c r="HJ226" s="147"/>
      <c r="HK226" s="147"/>
      <c r="HL226" s="147"/>
      <c r="HM226" s="147"/>
      <c r="HN226" s="147"/>
      <c r="HO226" s="147"/>
      <c r="HP226" s="147"/>
      <c r="HQ226" s="147"/>
      <c r="HR226" s="147"/>
      <c r="HS226" s="147"/>
      <c r="HT226" s="147"/>
      <c r="HU226" s="147"/>
      <c r="HV226" s="147"/>
      <c r="HW226" s="147"/>
      <c r="HX226" s="147"/>
      <c r="HY226" s="147"/>
      <c r="HZ226" s="147"/>
      <c r="IA226" s="147"/>
      <c r="IB226" s="147"/>
      <c r="IC226" s="147"/>
      <c r="ID226" s="147"/>
      <c r="IE226" s="147"/>
      <c r="IF226" s="147"/>
      <c r="IG226" s="147"/>
      <c r="IH226" s="147"/>
      <c r="II226" s="147"/>
      <c r="IJ226" s="147"/>
      <c r="IK226" s="147"/>
      <c r="IL226" s="147"/>
      <c r="IM226" s="147"/>
      <c r="IN226" s="147"/>
      <c r="IO226" s="147"/>
      <c r="IP226" s="147"/>
      <c r="IQ226" s="147"/>
      <c r="IR226" s="147"/>
      <c r="IS226" s="147"/>
      <c r="IT226" s="147"/>
      <c r="IU226" s="147"/>
      <c r="IV226" s="147"/>
    </row>
    <row r="227" spans="1:256" s="4" customFormat="1" ht="23.45" customHeight="1" x14ac:dyDescent="0.35">
      <c r="A227" s="229" t="s">
        <v>215</v>
      </c>
      <c r="B227" s="156"/>
      <c r="C227" s="157"/>
      <c r="D227" s="157"/>
      <c r="E227" s="48"/>
      <c r="F227" s="64"/>
      <c r="G227" s="257"/>
      <c r="H227" s="266"/>
      <c r="I227" s="158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  <c r="IV227" s="3"/>
    </row>
    <row r="228" spans="1:256" s="4" customFormat="1" ht="23.45" customHeight="1" x14ac:dyDescent="0.35">
      <c r="A228" s="229" t="s">
        <v>314</v>
      </c>
      <c r="B228" s="156"/>
      <c r="C228" s="89">
        <v>3228224.69</v>
      </c>
      <c r="D228" s="90">
        <v>3800000</v>
      </c>
      <c r="E228" s="38" t="s">
        <v>162</v>
      </c>
      <c r="F228" s="64">
        <f>G228-D228</f>
        <v>-400000</v>
      </c>
      <c r="G228" s="254">
        <v>3400000</v>
      </c>
      <c r="H228" s="266"/>
      <c r="I228" s="12" t="s">
        <v>216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  <c r="IV228" s="3"/>
    </row>
    <row r="229" spans="1:256" s="4" customFormat="1" ht="23.45" customHeight="1" x14ac:dyDescent="0.35">
      <c r="A229" s="229" t="s">
        <v>315</v>
      </c>
      <c r="B229" s="156"/>
      <c r="C229" s="89">
        <v>4842337.03</v>
      </c>
      <c r="D229" s="90">
        <v>5700000</v>
      </c>
      <c r="E229" s="38" t="s">
        <v>162</v>
      </c>
      <c r="F229" s="64">
        <f>G229-D229</f>
        <v>-600000</v>
      </c>
      <c r="G229" s="254">
        <v>5100000</v>
      </c>
      <c r="H229" s="266"/>
      <c r="I229" s="158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pans="1:256" s="4" customFormat="1" ht="23.45" customHeight="1" x14ac:dyDescent="0.35">
      <c r="A230" s="229" t="s">
        <v>316</v>
      </c>
      <c r="B230" s="156"/>
      <c r="C230" s="89">
        <v>8070561.71</v>
      </c>
      <c r="D230" s="90">
        <v>9500000</v>
      </c>
      <c r="E230" s="38" t="s">
        <v>162</v>
      </c>
      <c r="F230" s="64">
        <f>G230-D230</f>
        <v>-1000000</v>
      </c>
      <c r="G230" s="254">
        <v>8500000</v>
      </c>
      <c r="H230" s="266"/>
      <c r="I230" s="158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</row>
    <row r="231" spans="1:256" ht="20.100000000000001" customHeight="1" x14ac:dyDescent="0.3">
      <c r="A231" s="231"/>
      <c r="B231" s="97"/>
      <c r="C231" s="45"/>
      <c r="D231" s="45"/>
      <c r="E231" s="45"/>
      <c r="F231" s="45"/>
      <c r="G231" s="255"/>
      <c r="H231" s="267"/>
      <c r="I231" s="20"/>
    </row>
    <row r="232" spans="1:256" ht="20.100000000000001" customHeight="1" x14ac:dyDescent="0.3">
      <c r="A232" s="231"/>
      <c r="B232" s="97"/>
      <c r="C232" s="45"/>
      <c r="D232" s="45"/>
      <c r="E232" s="45"/>
      <c r="F232" s="45"/>
      <c r="G232" s="255"/>
      <c r="H232" s="267"/>
      <c r="I232" s="20"/>
    </row>
    <row r="233" spans="1:256" ht="20.100000000000001" customHeight="1" x14ac:dyDescent="0.3">
      <c r="A233" s="231"/>
      <c r="B233" s="97"/>
      <c r="C233" s="45"/>
      <c r="D233" s="45"/>
      <c r="E233" s="45"/>
      <c r="F233" s="45"/>
      <c r="G233" s="255"/>
      <c r="H233" s="267"/>
      <c r="I233" s="20"/>
    </row>
    <row r="234" spans="1:256" ht="20.100000000000001" customHeight="1" x14ac:dyDescent="0.3">
      <c r="A234" s="231"/>
      <c r="B234" s="97"/>
      <c r="C234" s="45"/>
      <c r="D234" s="45"/>
      <c r="E234" s="45"/>
      <c r="F234" s="45"/>
      <c r="G234" s="255"/>
      <c r="H234" s="267"/>
      <c r="I234" s="20"/>
    </row>
    <row r="235" spans="1:256" ht="20.100000000000001" customHeight="1" x14ac:dyDescent="0.3">
      <c r="A235" s="231"/>
      <c r="B235" s="97"/>
      <c r="C235" s="45"/>
      <c r="D235" s="45"/>
      <c r="E235" s="45"/>
      <c r="F235" s="45"/>
      <c r="G235" s="255"/>
      <c r="H235" s="267"/>
      <c r="I235" s="20"/>
    </row>
    <row r="236" spans="1:256" ht="20.100000000000001" customHeight="1" x14ac:dyDescent="0.3">
      <c r="A236" s="231"/>
      <c r="B236" s="97"/>
      <c r="C236" s="45"/>
      <c r="D236" s="45"/>
      <c r="E236" s="45"/>
      <c r="F236" s="45"/>
      <c r="G236" s="255"/>
      <c r="H236" s="267"/>
      <c r="I236" s="20"/>
    </row>
    <row r="237" spans="1:256" ht="20.100000000000001" customHeight="1" x14ac:dyDescent="0.3">
      <c r="A237" s="231"/>
      <c r="B237" s="97"/>
      <c r="C237" s="45"/>
      <c r="D237" s="45"/>
      <c r="E237" s="45"/>
      <c r="F237" s="45"/>
      <c r="G237" s="255"/>
      <c r="H237" s="267"/>
      <c r="I237" s="20"/>
    </row>
    <row r="238" spans="1:256" ht="20.100000000000001" customHeight="1" x14ac:dyDescent="0.3">
      <c r="A238" s="231"/>
      <c r="B238" s="97"/>
      <c r="C238" s="45"/>
      <c r="D238" s="45"/>
      <c r="E238" s="45"/>
      <c r="F238" s="45"/>
      <c r="G238" s="255"/>
      <c r="H238" s="267"/>
      <c r="I238" s="20"/>
    </row>
    <row r="239" spans="1:256" ht="20.100000000000001" customHeight="1" x14ac:dyDescent="0.3">
      <c r="A239" s="231"/>
      <c r="B239" s="97"/>
      <c r="C239" s="45"/>
      <c r="D239" s="45"/>
      <c r="E239" s="45"/>
      <c r="F239" s="45"/>
      <c r="G239" s="255"/>
      <c r="H239" s="267"/>
      <c r="I239" s="20"/>
    </row>
    <row r="240" spans="1:256" ht="20.100000000000001" customHeight="1" x14ac:dyDescent="0.3">
      <c r="A240" s="231"/>
      <c r="B240" s="97"/>
      <c r="C240" s="45"/>
      <c r="D240" s="45"/>
      <c r="E240" s="45"/>
      <c r="F240" s="45"/>
      <c r="G240" s="255"/>
      <c r="H240" s="267"/>
      <c r="I240" s="20"/>
    </row>
    <row r="241" spans="1:9" ht="20.100000000000001" customHeight="1" x14ac:dyDescent="0.3">
      <c r="A241" s="231"/>
      <c r="B241" s="97"/>
      <c r="C241" s="45"/>
      <c r="D241" s="45"/>
      <c r="E241" s="45"/>
      <c r="F241" s="45"/>
      <c r="G241" s="255"/>
      <c r="H241" s="267"/>
      <c r="I241" s="20"/>
    </row>
    <row r="242" spans="1:9" ht="20.100000000000001" customHeight="1" x14ac:dyDescent="0.3">
      <c r="A242" s="231"/>
      <c r="B242" s="97"/>
      <c r="C242" s="45"/>
      <c r="D242" s="45"/>
      <c r="E242" s="45"/>
      <c r="F242" s="45"/>
      <c r="G242" s="255"/>
      <c r="H242" s="267"/>
      <c r="I242" s="20"/>
    </row>
    <row r="243" spans="1:9" ht="20.100000000000001" customHeight="1" x14ac:dyDescent="0.3">
      <c r="A243" s="231"/>
      <c r="B243" s="97"/>
      <c r="C243" s="45"/>
      <c r="D243" s="45"/>
      <c r="E243" s="45"/>
      <c r="F243" s="45"/>
      <c r="G243" s="255"/>
      <c r="H243" s="267"/>
      <c r="I243" s="20"/>
    </row>
    <row r="244" spans="1:9" ht="20.100000000000001" customHeight="1" x14ac:dyDescent="0.3">
      <c r="A244" s="231"/>
      <c r="B244" s="97"/>
      <c r="C244" s="45"/>
      <c r="D244" s="45"/>
      <c r="E244" s="45"/>
      <c r="F244" s="45"/>
      <c r="G244" s="255"/>
      <c r="H244" s="267"/>
      <c r="I244" s="20"/>
    </row>
    <row r="245" spans="1:9" ht="20.100000000000001" customHeight="1" x14ac:dyDescent="0.3">
      <c r="A245" s="231"/>
      <c r="B245" s="97"/>
      <c r="C245" s="45"/>
      <c r="D245" s="45"/>
      <c r="E245" s="45"/>
      <c r="F245" s="45"/>
      <c r="G245" s="255"/>
      <c r="H245" s="267"/>
      <c r="I245" s="20"/>
    </row>
    <row r="246" spans="1:9" ht="20.100000000000001" customHeight="1" x14ac:dyDescent="0.3">
      <c r="A246" s="231"/>
      <c r="B246" s="142"/>
      <c r="C246" s="45"/>
      <c r="D246" s="45"/>
      <c r="E246" s="45"/>
      <c r="F246" s="45"/>
      <c r="G246" s="255"/>
      <c r="H246" s="267"/>
      <c r="I246" s="20"/>
    </row>
    <row r="247" spans="1:9" ht="20.100000000000001" customHeight="1" x14ac:dyDescent="0.3">
      <c r="A247" s="231"/>
      <c r="B247" s="142"/>
      <c r="C247" s="45"/>
      <c r="D247" s="45"/>
      <c r="E247" s="45"/>
      <c r="F247" s="45"/>
      <c r="G247" s="255"/>
      <c r="H247" s="267"/>
      <c r="I247" s="20"/>
    </row>
    <row r="248" spans="1:9" ht="20.100000000000001" customHeight="1" x14ac:dyDescent="0.3">
      <c r="A248" s="231"/>
      <c r="B248" s="142"/>
      <c r="C248" s="45"/>
      <c r="D248" s="45"/>
      <c r="E248" s="45"/>
      <c r="F248" s="45"/>
      <c r="G248" s="255"/>
      <c r="H248" s="267"/>
      <c r="I248" s="20"/>
    </row>
    <row r="249" spans="1:9" ht="20.100000000000001" customHeight="1" x14ac:dyDescent="0.3">
      <c r="A249" s="231"/>
      <c r="B249" s="142"/>
      <c r="C249" s="45"/>
      <c r="D249" s="45"/>
      <c r="E249" s="45"/>
      <c r="F249" s="45"/>
      <c r="G249" s="255"/>
      <c r="H249" s="267"/>
      <c r="I249" s="20"/>
    </row>
    <row r="250" spans="1:9" ht="20.100000000000001" customHeight="1" x14ac:dyDescent="0.3">
      <c r="A250" s="231"/>
      <c r="B250" s="97"/>
      <c r="C250" s="45"/>
      <c r="D250" s="45"/>
      <c r="E250" s="45"/>
      <c r="F250" s="45"/>
      <c r="G250" s="255"/>
      <c r="H250" s="267"/>
      <c r="I250" s="20"/>
    </row>
    <row r="251" spans="1:9" ht="20.100000000000001" customHeight="1" x14ac:dyDescent="0.3">
      <c r="A251" s="231"/>
      <c r="B251" s="97"/>
      <c r="C251" s="45"/>
      <c r="D251" s="45"/>
      <c r="E251" s="45"/>
      <c r="F251" s="45"/>
      <c r="G251" s="255"/>
      <c r="H251" s="267"/>
      <c r="I251" s="20"/>
    </row>
    <row r="252" spans="1:9" ht="20.100000000000001" customHeight="1" x14ac:dyDescent="0.3">
      <c r="A252" s="231"/>
      <c r="B252" s="97"/>
      <c r="C252" s="45"/>
      <c r="D252" s="45"/>
      <c r="E252" s="45"/>
      <c r="F252" s="45"/>
      <c r="G252" s="255"/>
      <c r="H252" s="267"/>
      <c r="I252" s="20"/>
    </row>
    <row r="253" spans="1:9" ht="20.100000000000001" customHeight="1" x14ac:dyDescent="0.3">
      <c r="A253" s="271"/>
      <c r="B253" s="316"/>
      <c r="C253" s="50"/>
      <c r="D253" s="50"/>
      <c r="E253" s="50"/>
      <c r="F253" s="50"/>
      <c r="G253" s="260"/>
      <c r="H253" s="269"/>
      <c r="I253" s="20"/>
    </row>
    <row r="254" spans="1:9" ht="23.45" customHeight="1" x14ac:dyDescent="0.35">
      <c r="A254" s="450" t="s">
        <v>217</v>
      </c>
      <c r="B254" s="451"/>
      <c r="C254" s="51">
        <f>SUM(C225)</f>
        <v>16141123.43</v>
      </c>
      <c r="D254" s="52">
        <f>SUM(D225)</f>
        <v>19000000</v>
      </c>
      <c r="E254" s="53" t="s">
        <v>162</v>
      </c>
      <c r="F254" s="54">
        <f>SUM(F225)</f>
        <v>-2000000</v>
      </c>
      <c r="G254" s="317">
        <f>SUM(G225)</f>
        <v>17000000</v>
      </c>
      <c r="H254" s="312"/>
      <c r="I254" s="20"/>
    </row>
    <row r="255" spans="1:9" ht="23.45" customHeight="1" x14ac:dyDescent="0.35">
      <c r="A255" s="173"/>
      <c r="B255" s="160"/>
      <c r="C255" s="162"/>
      <c r="D255" s="163"/>
      <c r="E255" s="164"/>
      <c r="F255" s="165"/>
      <c r="G255" s="163"/>
      <c r="H255" s="205"/>
      <c r="I255" s="103"/>
    </row>
    <row r="256" spans="1:9" ht="23.25" customHeight="1" x14ac:dyDescent="0.35">
      <c r="A256" s="430" t="s">
        <v>333</v>
      </c>
      <c r="B256" s="431"/>
      <c r="C256" s="431"/>
      <c r="D256" s="431"/>
      <c r="E256" s="431"/>
      <c r="F256" s="431"/>
      <c r="G256" s="431"/>
      <c r="H256" s="431"/>
      <c r="I256" s="20"/>
    </row>
    <row r="257" spans="1:256" ht="29.45" customHeight="1" x14ac:dyDescent="0.4">
      <c r="A257" s="405" t="s">
        <v>303</v>
      </c>
      <c r="B257" s="406"/>
      <c r="C257" s="406"/>
      <c r="D257" s="406"/>
      <c r="E257" s="406"/>
      <c r="F257" s="406"/>
      <c r="G257" s="406"/>
      <c r="H257" s="406"/>
      <c r="I257" s="20"/>
    </row>
    <row r="258" spans="1:256" ht="23.45" customHeight="1" x14ac:dyDescent="0.35">
      <c r="A258" s="430" t="s">
        <v>155</v>
      </c>
      <c r="B258" s="431"/>
      <c r="C258" s="431"/>
      <c r="D258" s="431"/>
      <c r="E258" s="431"/>
      <c r="F258" s="431"/>
      <c r="G258" s="431"/>
      <c r="H258" s="431"/>
      <c r="I258" s="20"/>
    </row>
    <row r="259" spans="1:256" s="167" customFormat="1" ht="23.45" customHeight="1" x14ac:dyDescent="0.35">
      <c r="A259" s="225"/>
      <c r="B259" s="326"/>
      <c r="C259" s="327" t="s">
        <v>173</v>
      </c>
      <c r="D259" s="447" t="s">
        <v>157</v>
      </c>
      <c r="E259" s="448"/>
      <c r="F259" s="448"/>
      <c r="G259" s="449"/>
      <c r="H259" s="264" t="s">
        <v>158</v>
      </c>
      <c r="I259" s="222"/>
      <c r="J259" s="166"/>
      <c r="K259" s="166"/>
      <c r="L259" s="166"/>
      <c r="M259" s="166"/>
      <c r="N259" s="166"/>
      <c r="O259" s="166"/>
      <c r="P259" s="166"/>
      <c r="Q259" s="166"/>
      <c r="R259" s="166"/>
      <c r="S259" s="166"/>
      <c r="T259" s="166"/>
      <c r="U259" s="166"/>
      <c r="V259" s="166"/>
      <c r="W259" s="166"/>
      <c r="X259" s="166"/>
      <c r="Y259" s="166"/>
      <c r="Z259" s="166"/>
      <c r="AA259" s="166"/>
      <c r="AB259" s="166"/>
      <c r="AC259" s="166"/>
      <c r="AD259" s="166"/>
      <c r="AE259" s="166"/>
      <c r="AF259" s="166"/>
      <c r="AG259" s="166"/>
      <c r="AH259" s="166"/>
      <c r="AI259" s="166"/>
      <c r="AJ259" s="166"/>
      <c r="AK259" s="166"/>
      <c r="AL259" s="166"/>
      <c r="AM259" s="166"/>
      <c r="AN259" s="166"/>
      <c r="AO259" s="166"/>
      <c r="AP259" s="166"/>
      <c r="AQ259" s="166"/>
      <c r="AR259" s="166"/>
      <c r="AS259" s="166"/>
      <c r="AT259" s="166"/>
      <c r="AU259" s="166"/>
      <c r="AV259" s="166"/>
      <c r="AW259" s="166"/>
      <c r="AX259" s="166"/>
      <c r="AY259" s="166"/>
      <c r="AZ259" s="166"/>
      <c r="BA259" s="166"/>
      <c r="BB259" s="166"/>
      <c r="BC259" s="166"/>
      <c r="BD259" s="166"/>
      <c r="BE259" s="166"/>
      <c r="BF259" s="166"/>
      <c r="BG259" s="166"/>
      <c r="BH259" s="166"/>
      <c r="BI259" s="166"/>
      <c r="BJ259" s="166"/>
      <c r="BK259" s="166"/>
      <c r="BL259" s="166"/>
      <c r="BM259" s="166"/>
      <c r="BN259" s="166"/>
      <c r="BO259" s="166"/>
      <c r="BP259" s="166"/>
      <c r="BQ259" s="166"/>
      <c r="BR259" s="166"/>
      <c r="BS259" s="166"/>
      <c r="BT259" s="166"/>
      <c r="BU259" s="166"/>
      <c r="BV259" s="166"/>
      <c r="BW259" s="166"/>
      <c r="BX259" s="166"/>
      <c r="BY259" s="166"/>
      <c r="BZ259" s="166"/>
      <c r="CA259" s="166"/>
      <c r="CB259" s="166"/>
      <c r="CC259" s="166"/>
      <c r="CD259" s="166"/>
      <c r="CE259" s="166"/>
      <c r="CF259" s="166"/>
      <c r="CG259" s="166"/>
      <c r="CH259" s="166"/>
      <c r="CI259" s="166"/>
      <c r="CJ259" s="166"/>
      <c r="CK259" s="166"/>
      <c r="CL259" s="166"/>
      <c r="CM259" s="166"/>
      <c r="CN259" s="166"/>
      <c r="CO259" s="166"/>
      <c r="CP259" s="166"/>
      <c r="CQ259" s="166"/>
      <c r="CR259" s="166"/>
      <c r="CS259" s="166"/>
      <c r="CT259" s="166"/>
      <c r="CU259" s="166"/>
      <c r="CV259" s="166"/>
      <c r="CW259" s="166"/>
      <c r="CX259" s="166"/>
      <c r="CY259" s="166"/>
      <c r="CZ259" s="166"/>
      <c r="DA259" s="166"/>
      <c r="DB259" s="166"/>
      <c r="DC259" s="166"/>
      <c r="DD259" s="166"/>
      <c r="DE259" s="166"/>
      <c r="DF259" s="166"/>
      <c r="DG259" s="166"/>
      <c r="DH259" s="166"/>
      <c r="DI259" s="166"/>
      <c r="DJ259" s="166"/>
      <c r="DK259" s="166"/>
      <c r="DL259" s="166"/>
      <c r="DM259" s="166"/>
      <c r="DN259" s="166"/>
      <c r="DO259" s="166"/>
      <c r="DP259" s="166"/>
      <c r="DQ259" s="166"/>
      <c r="DR259" s="166"/>
      <c r="DS259" s="166"/>
      <c r="DT259" s="166"/>
      <c r="DU259" s="166"/>
      <c r="DV259" s="166"/>
      <c r="DW259" s="166"/>
      <c r="DX259" s="166"/>
      <c r="DY259" s="166"/>
      <c r="DZ259" s="166"/>
      <c r="EA259" s="166"/>
      <c r="EB259" s="166"/>
      <c r="EC259" s="166"/>
      <c r="ED259" s="166"/>
      <c r="EE259" s="166"/>
      <c r="EF259" s="166"/>
      <c r="EG259" s="166"/>
      <c r="EH259" s="166"/>
      <c r="EI259" s="166"/>
      <c r="EJ259" s="166"/>
      <c r="EK259" s="166"/>
      <c r="EL259" s="166"/>
      <c r="EM259" s="166"/>
      <c r="EN259" s="166"/>
      <c r="EO259" s="166"/>
      <c r="EP259" s="166"/>
      <c r="EQ259" s="166"/>
      <c r="ER259" s="166"/>
      <c r="ES259" s="166"/>
      <c r="ET259" s="166"/>
      <c r="EU259" s="166"/>
      <c r="EV259" s="166"/>
      <c r="EW259" s="166"/>
      <c r="EX259" s="166"/>
      <c r="EY259" s="166"/>
      <c r="EZ259" s="166"/>
      <c r="FA259" s="166"/>
      <c r="FB259" s="166"/>
      <c r="FC259" s="166"/>
      <c r="FD259" s="166"/>
      <c r="FE259" s="166"/>
      <c r="FF259" s="166"/>
      <c r="FG259" s="166"/>
      <c r="FH259" s="166"/>
      <c r="FI259" s="166"/>
      <c r="FJ259" s="166"/>
      <c r="FK259" s="166"/>
      <c r="FL259" s="166"/>
      <c r="FM259" s="166"/>
      <c r="FN259" s="166"/>
      <c r="FO259" s="166"/>
      <c r="FP259" s="166"/>
      <c r="FQ259" s="166"/>
      <c r="FR259" s="166"/>
      <c r="FS259" s="166"/>
      <c r="FT259" s="166"/>
      <c r="FU259" s="166"/>
      <c r="FV259" s="166"/>
      <c r="FW259" s="166"/>
      <c r="FX259" s="166"/>
      <c r="FY259" s="166"/>
      <c r="FZ259" s="166"/>
      <c r="GA259" s="166"/>
      <c r="GB259" s="166"/>
      <c r="GC259" s="166"/>
      <c r="GD259" s="166"/>
      <c r="GE259" s="166"/>
      <c r="GF259" s="166"/>
      <c r="GG259" s="166"/>
      <c r="GH259" s="166"/>
      <c r="GI259" s="166"/>
      <c r="GJ259" s="166"/>
      <c r="GK259" s="166"/>
      <c r="GL259" s="166"/>
      <c r="GM259" s="166"/>
      <c r="GN259" s="166"/>
      <c r="GO259" s="166"/>
      <c r="GP259" s="166"/>
      <c r="GQ259" s="166"/>
      <c r="GR259" s="166"/>
      <c r="GS259" s="166"/>
      <c r="GT259" s="166"/>
      <c r="GU259" s="166"/>
      <c r="GV259" s="166"/>
      <c r="GW259" s="166"/>
      <c r="GX259" s="166"/>
      <c r="GY259" s="166"/>
      <c r="GZ259" s="166"/>
      <c r="HA259" s="166"/>
      <c r="HB259" s="166"/>
      <c r="HC259" s="166"/>
      <c r="HD259" s="166"/>
      <c r="HE259" s="166"/>
      <c r="HF259" s="166"/>
      <c r="HG259" s="166"/>
      <c r="HH259" s="166"/>
      <c r="HI259" s="166"/>
      <c r="HJ259" s="166"/>
      <c r="HK259" s="166"/>
      <c r="HL259" s="166"/>
      <c r="HM259" s="166"/>
      <c r="HN259" s="166"/>
      <c r="HO259" s="166"/>
      <c r="HP259" s="166"/>
      <c r="HQ259" s="166"/>
      <c r="HR259" s="166"/>
      <c r="HS259" s="166"/>
      <c r="HT259" s="166"/>
      <c r="HU259" s="166"/>
      <c r="HV259" s="166"/>
      <c r="HW259" s="166"/>
      <c r="HX259" s="166"/>
      <c r="HY259" s="166"/>
      <c r="HZ259" s="166"/>
      <c r="IA259" s="166"/>
      <c r="IB259" s="166"/>
      <c r="IC259" s="166"/>
      <c r="ID259" s="166"/>
      <c r="IE259" s="166"/>
      <c r="IF259" s="166"/>
      <c r="IG259" s="166"/>
      <c r="IH259" s="166"/>
      <c r="II259" s="166"/>
      <c r="IJ259" s="166"/>
      <c r="IK259" s="166"/>
      <c r="IL259" s="166"/>
      <c r="IM259" s="166"/>
      <c r="IN259" s="166"/>
      <c r="IO259" s="166"/>
      <c r="IP259" s="166"/>
      <c r="IQ259" s="166"/>
      <c r="IR259" s="166"/>
      <c r="IS259" s="166"/>
      <c r="IT259" s="166"/>
      <c r="IU259" s="166"/>
      <c r="IV259" s="166"/>
    </row>
    <row r="260" spans="1:256" s="167" customFormat="1" ht="23.45" customHeight="1" x14ac:dyDescent="0.35">
      <c r="A260" s="159" t="s">
        <v>159</v>
      </c>
      <c r="B260" s="174"/>
      <c r="C260" s="175" t="s">
        <v>311</v>
      </c>
      <c r="D260" s="425" t="s">
        <v>312</v>
      </c>
      <c r="E260" s="176" t="s">
        <v>160</v>
      </c>
      <c r="F260" s="176" t="s">
        <v>161</v>
      </c>
      <c r="G260" s="432" t="s">
        <v>313</v>
      </c>
      <c r="H260" s="262" t="s">
        <v>151</v>
      </c>
      <c r="I260" s="222"/>
      <c r="J260" s="166"/>
      <c r="K260" s="166"/>
      <c r="L260" s="166"/>
      <c r="M260" s="166"/>
      <c r="N260" s="166"/>
      <c r="O260" s="166"/>
      <c r="P260" s="166"/>
      <c r="Q260" s="166"/>
      <c r="R260" s="166"/>
      <c r="S260" s="166"/>
      <c r="T260" s="166"/>
      <c r="U260" s="166"/>
      <c r="V260" s="166"/>
      <c r="W260" s="166"/>
      <c r="X260" s="166"/>
      <c r="Y260" s="166"/>
      <c r="Z260" s="166"/>
      <c r="AA260" s="166"/>
      <c r="AB260" s="166"/>
      <c r="AC260" s="166"/>
      <c r="AD260" s="166"/>
      <c r="AE260" s="166"/>
      <c r="AF260" s="166"/>
      <c r="AG260" s="166"/>
      <c r="AH260" s="166"/>
      <c r="AI260" s="166"/>
      <c r="AJ260" s="166"/>
      <c r="AK260" s="166"/>
      <c r="AL260" s="166"/>
      <c r="AM260" s="166"/>
      <c r="AN260" s="166"/>
      <c r="AO260" s="166"/>
      <c r="AP260" s="166"/>
      <c r="AQ260" s="166"/>
      <c r="AR260" s="166"/>
      <c r="AS260" s="166"/>
      <c r="AT260" s="166"/>
      <c r="AU260" s="166"/>
      <c r="AV260" s="166"/>
      <c r="AW260" s="166"/>
      <c r="AX260" s="166"/>
      <c r="AY260" s="166"/>
      <c r="AZ260" s="166"/>
      <c r="BA260" s="166"/>
      <c r="BB260" s="166"/>
      <c r="BC260" s="166"/>
      <c r="BD260" s="166"/>
      <c r="BE260" s="166"/>
      <c r="BF260" s="166"/>
      <c r="BG260" s="166"/>
      <c r="BH260" s="166"/>
      <c r="BI260" s="166"/>
      <c r="BJ260" s="166"/>
      <c r="BK260" s="166"/>
      <c r="BL260" s="166"/>
      <c r="BM260" s="166"/>
      <c r="BN260" s="166"/>
      <c r="BO260" s="166"/>
      <c r="BP260" s="166"/>
      <c r="BQ260" s="166"/>
      <c r="BR260" s="166"/>
      <c r="BS260" s="166"/>
      <c r="BT260" s="166"/>
      <c r="BU260" s="166"/>
      <c r="BV260" s="166"/>
      <c r="BW260" s="166"/>
      <c r="BX260" s="166"/>
      <c r="BY260" s="166"/>
      <c r="BZ260" s="166"/>
      <c r="CA260" s="166"/>
      <c r="CB260" s="166"/>
      <c r="CC260" s="166"/>
      <c r="CD260" s="166"/>
      <c r="CE260" s="166"/>
      <c r="CF260" s="166"/>
      <c r="CG260" s="166"/>
      <c r="CH260" s="166"/>
      <c r="CI260" s="166"/>
      <c r="CJ260" s="166"/>
      <c r="CK260" s="166"/>
      <c r="CL260" s="166"/>
      <c r="CM260" s="166"/>
      <c r="CN260" s="166"/>
      <c r="CO260" s="166"/>
      <c r="CP260" s="166"/>
      <c r="CQ260" s="166"/>
      <c r="CR260" s="166"/>
      <c r="CS260" s="166"/>
      <c r="CT260" s="166"/>
      <c r="CU260" s="166"/>
      <c r="CV260" s="166"/>
      <c r="CW260" s="166"/>
      <c r="CX260" s="166"/>
      <c r="CY260" s="166"/>
      <c r="CZ260" s="166"/>
      <c r="DA260" s="166"/>
      <c r="DB260" s="166"/>
      <c r="DC260" s="166"/>
      <c r="DD260" s="166"/>
      <c r="DE260" s="166"/>
      <c r="DF260" s="166"/>
      <c r="DG260" s="166"/>
      <c r="DH260" s="166"/>
      <c r="DI260" s="166"/>
      <c r="DJ260" s="166"/>
      <c r="DK260" s="166"/>
      <c r="DL260" s="166"/>
      <c r="DM260" s="166"/>
      <c r="DN260" s="166"/>
      <c r="DO260" s="166"/>
      <c r="DP260" s="166"/>
      <c r="DQ260" s="166"/>
      <c r="DR260" s="166"/>
      <c r="DS260" s="166"/>
      <c r="DT260" s="166"/>
      <c r="DU260" s="166"/>
      <c r="DV260" s="166"/>
      <c r="DW260" s="166"/>
      <c r="DX260" s="166"/>
      <c r="DY260" s="166"/>
      <c r="DZ260" s="166"/>
      <c r="EA260" s="166"/>
      <c r="EB260" s="166"/>
      <c r="EC260" s="166"/>
      <c r="ED260" s="166"/>
      <c r="EE260" s="166"/>
      <c r="EF260" s="166"/>
      <c r="EG260" s="166"/>
      <c r="EH260" s="166"/>
      <c r="EI260" s="166"/>
      <c r="EJ260" s="166"/>
      <c r="EK260" s="166"/>
      <c r="EL260" s="166"/>
      <c r="EM260" s="166"/>
      <c r="EN260" s="166"/>
      <c r="EO260" s="166"/>
      <c r="EP260" s="166"/>
      <c r="EQ260" s="166"/>
      <c r="ER260" s="166"/>
      <c r="ES260" s="166"/>
      <c r="ET260" s="166"/>
      <c r="EU260" s="166"/>
      <c r="EV260" s="166"/>
      <c r="EW260" s="166"/>
      <c r="EX260" s="166"/>
      <c r="EY260" s="166"/>
      <c r="EZ260" s="166"/>
      <c r="FA260" s="166"/>
      <c r="FB260" s="166"/>
      <c r="FC260" s="166"/>
      <c r="FD260" s="166"/>
      <c r="FE260" s="166"/>
      <c r="FF260" s="166"/>
      <c r="FG260" s="166"/>
      <c r="FH260" s="166"/>
      <c r="FI260" s="166"/>
      <c r="FJ260" s="166"/>
      <c r="FK260" s="166"/>
      <c r="FL260" s="166"/>
      <c r="FM260" s="166"/>
      <c r="FN260" s="166"/>
      <c r="FO260" s="166"/>
      <c r="FP260" s="166"/>
      <c r="FQ260" s="166"/>
      <c r="FR260" s="166"/>
      <c r="FS260" s="166"/>
      <c r="FT260" s="166"/>
      <c r="FU260" s="166"/>
      <c r="FV260" s="166"/>
      <c r="FW260" s="166"/>
      <c r="FX260" s="166"/>
      <c r="FY260" s="166"/>
      <c r="FZ260" s="166"/>
      <c r="GA260" s="166"/>
      <c r="GB260" s="166"/>
      <c r="GC260" s="166"/>
      <c r="GD260" s="166"/>
      <c r="GE260" s="166"/>
      <c r="GF260" s="166"/>
      <c r="GG260" s="166"/>
      <c r="GH260" s="166"/>
      <c r="GI260" s="166"/>
      <c r="GJ260" s="166"/>
      <c r="GK260" s="166"/>
      <c r="GL260" s="166"/>
      <c r="GM260" s="166"/>
      <c r="GN260" s="166"/>
      <c r="GO260" s="166"/>
      <c r="GP260" s="166"/>
      <c r="GQ260" s="166"/>
      <c r="GR260" s="166"/>
      <c r="GS260" s="166"/>
      <c r="GT260" s="166"/>
      <c r="GU260" s="166"/>
      <c r="GV260" s="166"/>
      <c r="GW260" s="166"/>
      <c r="GX260" s="166"/>
      <c r="GY260" s="166"/>
      <c r="GZ260" s="166"/>
      <c r="HA260" s="166"/>
      <c r="HB260" s="166"/>
      <c r="HC260" s="166"/>
      <c r="HD260" s="166"/>
      <c r="HE260" s="166"/>
      <c r="HF260" s="166"/>
      <c r="HG260" s="166"/>
      <c r="HH260" s="166"/>
      <c r="HI260" s="166"/>
      <c r="HJ260" s="166"/>
      <c r="HK260" s="166"/>
      <c r="HL260" s="166"/>
      <c r="HM260" s="166"/>
      <c r="HN260" s="166"/>
      <c r="HO260" s="166"/>
      <c r="HP260" s="166"/>
      <c r="HQ260" s="166"/>
      <c r="HR260" s="166"/>
      <c r="HS260" s="166"/>
      <c r="HT260" s="166"/>
      <c r="HU260" s="166"/>
      <c r="HV260" s="166"/>
      <c r="HW260" s="166"/>
      <c r="HX260" s="166"/>
      <c r="HY260" s="166"/>
      <c r="HZ260" s="166"/>
      <c r="IA260" s="166"/>
      <c r="IB260" s="166"/>
      <c r="IC260" s="166"/>
      <c r="ID260" s="166"/>
      <c r="IE260" s="166"/>
      <c r="IF260" s="166"/>
      <c r="IG260" s="166"/>
      <c r="IH260" s="166"/>
      <c r="II260" s="166"/>
      <c r="IJ260" s="166"/>
      <c r="IK260" s="166"/>
      <c r="IL260" s="166"/>
      <c r="IM260" s="166"/>
      <c r="IN260" s="166"/>
      <c r="IO260" s="166"/>
      <c r="IP260" s="166"/>
      <c r="IQ260" s="166"/>
      <c r="IR260" s="166"/>
      <c r="IS260" s="166"/>
      <c r="IT260" s="166"/>
      <c r="IU260" s="166"/>
      <c r="IV260" s="166"/>
    </row>
    <row r="261" spans="1:256" s="167" customFormat="1" ht="23.45" customHeight="1" x14ac:dyDescent="0.35">
      <c r="A261" s="223"/>
      <c r="B261" s="177"/>
      <c r="C261" s="178"/>
      <c r="D261" s="429"/>
      <c r="E261" s="132" t="s">
        <v>162</v>
      </c>
      <c r="F261" s="132" t="s">
        <v>163</v>
      </c>
      <c r="G261" s="436"/>
      <c r="H261" s="311"/>
      <c r="I261" s="222"/>
      <c r="J261" s="166"/>
      <c r="K261" s="166"/>
      <c r="L261" s="166"/>
      <c r="M261" s="166"/>
      <c r="N261" s="166"/>
      <c r="O261" s="166"/>
      <c r="P261" s="166"/>
      <c r="Q261" s="166"/>
      <c r="R261" s="166"/>
      <c r="S261" s="166"/>
      <c r="T261" s="166"/>
      <c r="U261" s="166"/>
      <c r="V261" s="166"/>
      <c r="W261" s="166"/>
      <c r="X261" s="166"/>
      <c r="Y261" s="166"/>
      <c r="Z261" s="166"/>
      <c r="AA261" s="166"/>
      <c r="AB261" s="166"/>
      <c r="AC261" s="166"/>
      <c r="AD261" s="166"/>
      <c r="AE261" s="166"/>
      <c r="AF261" s="166"/>
      <c r="AG261" s="166"/>
      <c r="AH261" s="166"/>
      <c r="AI261" s="166"/>
      <c r="AJ261" s="166"/>
      <c r="AK261" s="166"/>
      <c r="AL261" s="166"/>
      <c r="AM261" s="166"/>
      <c r="AN261" s="166"/>
      <c r="AO261" s="166"/>
      <c r="AP261" s="166"/>
      <c r="AQ261" s="166"/>
      <c r="AR261" s="166"/>
      <c r="AS261" s="166"/>
      <c r="AT261" s="166"/>
      <c r="AU261" s="166"/>
      <c r="AV261" s="166"/>
      <c r="AW261" s="166"/>
      <c r="AX261" s="166"/>
      <c r="AY261" s="166"/>
      <c r="AZ261" s="166"/>
      <c r="BA261" s="166"/>
      <c r="BB261" s="166"/>
      <c r="BC261" s="166"/>
      <c r="BD261" s="166"/>
      <c r="BE261" s="166"/>
      <c r="BF261" s="166"/>
      <c r="BG261" s="166"/>
      <c r="BH261" s="166"/>
      <c r="BI261" s="166"/>
      <c r="BJ261" s="166"/>
      <c r="BK261" s="166"/>
      <c r="BL261" s="166"/>
      <c r="BM261" s="166"/>
      <c r="BN261" s="166"/>
      <c r="BO261" s="166"/>
      <c r="BP261" s="166"/>
      <c r="BQ261" s="166"/>
      <c r="BR261" s="166"/>
      <c r="BS261" s="166"/>
      <c r="BT261" s="166"/>
      <c r="BU261" s="166"/>
      <c r="BV261" s="166"/>
      <c r="BW261" s="166"/>
      <c r="BX261" s="166"/>
      <c r="BY261" s="166"/>
      <c r="BZ261" s="166"/>
      <c r="CA261" s="166"/>
      <c r="CB261" s="166"/>
      <c r="CC261" s="166"/>
      <c r="CD261" s="166"/>
      <c r="CE261" s="166"/>
      <c r="CF261" s="166"/>
      <c r="CG261" s="166"/>
      <c r="CH261" s="166"/>
      <c r="CI261" s="166"/>
      <c r="CJ261" s="166"/>
      <c r="CK261" s="166"/>
      <c r="CL261" s="166"/>
      <c r="CM261" s="166"/>
      <c r="CN261" s="166"/>
      <c r="CO261" s="166"/>
      <c r="CP261" s="166"/>
      <c r="CQ261" s="166"/>
      <c r="CR261" s="166"/>
      <c r="CS261" s="166"/>
      <c r="CT261" s="166"/>
      <c r="CU261" s="166"/>
      <c r="CV261" s="166"/>
      <c r="CW261" s="166"/>
      <c r="CX261" s="166"/>
      <c r="CY261" s="166"/>
      <c r="CZ261" s="166"/>
      <c r="DA261" s="166"/>
      <c r="DB261" s="166"/>
      <c r="DC261" s="166"/>
      <c r="DD261" s="166"/>
      <c r="DE261" s="166"/>
      <c r="DF261" s="166"/>
      <c r="DG261" s="166"/>
      <c r="DH261" s="166"/>
      <c r="DI261" s="166"/>
      <c r="DJ261" s="166"/>
      <c r="DK261" s="166"/>
      <c r="DL261" s="166"/>
      <c r="DM261" s="166"/>
      <c r="DN261" s="166"/>
      <c r="DO261" s="166"/>
      <c r="DP261" s="166"/>
      <c r="DQ261" s="166"/>
      <c r="DR261" s="166"/>
      <c r="DS261" s="166"/>
      <c r="DT261" s="166"/>
      <c r="DU261" s="166"/>
      <c r="DV261" s="166"/>
      <c r="DW261" s="166"/>
      <c r="DX261" s="166"/>
      <c r="DY261" s="166"/>
      <c r="DZ261" s="166"/>
      <c r="EA261" s="166"/>
      <c r="EB261" s="166"/>
      <c r="EC261" s="166"/>
      <c r="ED261" s="166"/>
      <c r="EE261" s="166"/>
      <c r="EF261" s="166"/>
      <c r="EG261" s="166"/>
      <c r="EH261" s="166"/>
      <c r="EI261" s="166"/>
      <c r="EJ261" s="166"/>
      <c r="EK261" s="166"/>
      <c r="EL261" s="166"/>
      <c r="EM261" s="166"/>
      <c r="EN261" s="166"/>
      <c r="EO261" s="166"/>
      <c r="EP261" s="166"/>
      <c r="EQ261" s="166"/>
      <c r="ER261" s="166"/>
      <c r="ES261" s="166"/>
      <c r="ET261" s="166"/>
      <c r="EU261" s="166"/>
      <c r="EV261" s="166"/>
      <c r="EW261" s="166"/>
      <c r="EX261" s="166"/>
      <c r="EY261" s="166"/>
      <c r="EZ261" s="166"/>
      <c r="FA261" s="166"/>
      <c r="FB261" s="166"/>
      <c r="FC261" s="166"/>
      <c r="FD261" s="166"/>
      <c r="FE261" s="166"/>
      <c r="FF261" s="166"/>
      <c r="FG261" s="166"/>
      <c r="FH261" s="166"/>
      <c r="FI261" s="166"/>
      <c r="FJ261" s="166"/>
      <c r="FK261" s="166"/>
      <c r="FL261" s="166"/>
      <c r="FM261" s="166"/>
      <c r="FN261" s="166"/>
      <c r="FO261" s="166"/>
      <c r="FP261" s="166"/>
      <c r="FQ261" s="166"/>
      <c r="FR261" s="166"/>
      <c r="FS261" s="166"/>
      <c r="FT261" s="166"/>
      <c r="FU261" s="166"/>
      <c r="FV261" s="166"/>
      <c r="FW261" s="166"/>
      <c r="FX261" s="166"/>
      <c r="FY261" s="166"/>
      <c r="FZ261" s="166"/>
      <c r="GA261" s="166"/>
      <c r="GB261" s="166"/>
      <c r="GC261" s="166"/>
      <c r="GD261" s="166"/>
      <c r="GE261" s="166"/>
      <c r="GF261" s="166"/>
      <c r="GG261" s="166"/>
      <c r="GH261" s="166"/>
      <c r="GI261" s="166"/>
      <c r="GJ261" s="166"/>
      <c r="GK261" s="166"/>
      <c r="GL261" s="166"/>
      <c r="GM261" s="166"/>
      <c r="GN261" s="166"/>
      <c r="GO261" s="166"/>
      <c r="GP261" s="166"/>
      <c r="GQ261" s="166"/>
      <c r="GR261" s="166"/>
      <c r="GS261" s="166"/>
      <c r="GT261" s="166"/>
      <c r="GU261" s="166"/>
      <c r="GV261" s="166"/>
      <c r="GW261" s="166"/>
      <c r="GX261" s="166"/>
      <c r="GY261" s="166"/>
      <c r="GZ261" s="166"/>
      <c r="HA261" s="166"/>
      <c r="HB261" s="166"/>
      <c r="HC261" s="166"/>
      <c r="HD261" s="166"/>
      <c r="HE261" s="166"/>
      <c r="HF261" s="166"/>
      <c r="HG261" s="166"/>
      <c r="HH261" s="166"/>
      <c r="HI261" s="166"/>
      <c r="HJ261" s="166"/>
      <c r="HK261" s="166"/>
      <c r="HL261" s="166"/>
      <c r="HM261" s="166"/>
      <c r="HN261" s="166"/>
      <c r="HO261" s="166"/>
      <c r="HP261" s="166"/>
      <c r="HQ261" s="166"/>
      <c r="HR261" s="166"/>
      <c r="HS261" s="166"/>
      <c r="HT261" s="166"/>
      <c r="HU261" s="166"/>
      <c r="HV261" s="166"/>
      <c r="HW261" s="166"/>
      <c r="HX261" s="166"/>
      <c r="HY261" s="166"/>
      <c r="HZ261" s="166"/>
      <c r="IA261" s="166"/>
      <c r="IB261" s="166"/>
      <c r="IC261" s="166"/>
      <c r="ID261" s="166"/>
      <c r="IE261" s="166"/>
      <c r="IF261" s="166"/>
      <c r="IG261" s="166"/>
      <c r="IH261" s="166"/>
      <c r="II261" s="166"/>
      <c r="IJ261" s="166"/>
      <c r="IK261" s="166"/>
      <c r="IL261" s="166"/>
      <c r="IM261" s="166"/>
      <c r="IN261" s="166"/>
      <c r="IO261" s="166"/>
      <c r="IP261" s="166"/>
      <c r="IQ261" s="166"/>
      <c r="IR261" s="166"/>
      <c r="IS261" s="166"/>
      <c r="IT261" s="166"/>
      <c r="IU261" s="166"/>
      <c r="IV261" s="166"/>
    </row>
    <row r="262" spans="1:256" s="4" customFormat="1" ht="23.45" customHeight="1" x14ac:dyDescent="0.35">
      <c r="A262" s="332" t="s">
        <v>218</v>
      </c>
      <c r="B262" s="106"/>
      <c r="C262" s="36"/>
      <c r="D262" s="37"/>
      <c r="E262" s="76"/>
      <c r="F262" s="77"/>
      <c r="G262" s="253"/>
      <c r="H262" s="265"/>
      <c r="I262" s="158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  <c r="IV262" s="3"/>
    </row>
    <row r="263" spans="1:256" s="4" customFormat="1" ht="23.45" customHeight="1" x14ac:dyDescent="0.35">
      <c r="A263" s="333" t="s">
        <v>317</v>
      </c>
      <c r="B263" s="104"/>
      <c r="C263" s="89">
        <v>383920.25</v>
      </c>
      <c r="D263" s="90">
        <v>196200</v>
      </c>
      <c r="E263" s="42" t="s">
        <v>160</v>
      </c>
      <c r="F263" s="64">
        <f>G263-D263</f>
        <v>503800</v>
      </c>
      <c r="G263" s="254">
        <v>700000</v>
      </c>
      <c r="H263" s="268"/>
      <c r="I263" s="158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  <c r="IV263" s="3"/>
    </row>
    <row r="264" spans="1:256" s="4" customFormat="1" ht="23.45" customHeight="1" x14ac:dyDescent="0.35">
      <c r="A264" s="293" t="s">
        <v>219</v>
      </c>
      <c r="B264" s="156"/>
      <c r="C264" s="168"/>
      <c r="D264" s="90">
        <v>3000000</v>
      </c>
      <c r="E264" s="61" t="s">
        <v>162</v>
      </c>
      <c r="F264" s="64">
        <f>G264-D264</f>
        <v>-1500000</v>
      </c>
      <c r="G264" s="254">
        <v>1500000</v>
      </c>
      <c r="H264" s="266"/>
      <c r="I264" s="158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  <c r="IV264" s="3"/>
    </row>
    <row r="265" spans="1:256" s="4" customFormat="1" ht="23.45" customHeight="1" x14ac:dyDescent="0.35">
      <c r="A265" s="293" t="s">
        <v>220</v>
      </c>
      <c r="B265" s="156"/>
      <c r="C265" s="155"/>
      <c r="D265" s="90">
        <v>3000</v>
      </c>
      <c r="E265" s="48"/>
      <c r="F265" s="64"/>
      <c r="G265" s="254">
        <v>3000</v>
      </c>
      <c r="H265" s="266"/>
      <c r="I265" s="158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  <c r="IV265" s="3"/>
    </row>
    <row r="266" spans="1:256" s="4" customFormat="1" ht="23.45" customHeight="1" x14ac:dyDescent="0.35">
      <c r="A266" s="293" t="s">
        <v>221</v>
      </c>
      <c r="B266" s="156"/>
      <c r="C266" s="206">
        <v>427528</v>
      </c>
      <c r="D266" s="207">
        <v>431700</v>
      </c>
      <c r="E266" s="79" t="s">
        <v>162</v>
      </c>
      <c r="F266" s="208">
        <f>G266-D266</f>
        <v>-44600</v>
      </c>
      <c r="G266" s="337">
        <v>387100</v>
      </c>
      <c r="H266" s="266"/>
      <c r="I266" s="158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  <c r="IV266" s="3"/>
    </row>
    <row r="267" spans="1:256" s="4" customFormat="1" ht="23.45" customHeight="1" x14ac:dyDescent="0.35">
      <c r="A267" s="334" t="s">
        <v>222</v>
      </c>
      <c r="B267" s="104"/>
      <c r="C267" s="51">
        <f>SUM(C263:C266)</f>
        <v>811448.25</v>
      </c>
      <c r="D267" s="52">
        <f>SUM(D263:D266)</f>
        <v>3630900</v>
      </c>
      <c r="E267" s="80" t="s">
        <v>162</v>
      </c>
      <c r="F267" s="54">
        <f>G267-D267</f>
        <v>-1040800</v>
      </c>
      <c r="G267" s="317">
        <f>SUM(G263:G266)</f>
        <v>2590100</v>
      </c>
      <c r="H267" s="268"/>
      <c r="I267" s="158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  <c r="IV267" s="3"/>
    </row>
    <row r="268" spans="1:256" s="4" customFormat="1" ht="23.45" customHeight="1" x14ac:dyDescent="0.35">
      <c r="A268" s="295" t="s">
        <v>223</v>
      </c>
      <c r="B268" s="104"/>
      <c r="C268" s="36"/>
      <c r="D268" s="37"/>
      <c r="E268" s="76"/>
      <c r="F268" s="81" t="s">
        <v>184</v>
      </c>
      <c r="G268" s="253"/>
      <c r="H268" s="268"/>
      <c r="I268" s="158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  <c r="IV268" s="3"/>
    </row>
    <row r="269" spans="1:256" s="4" customFormat="1" ht="23.45" customHeight="1" x14ac:dyDescent="0.35">
      <c r="A269" s="295" t="s">
        <v>224</v>
      </c>
      <c r="B269" s="104"/>
      <c r="C269" s="46"/>
      <c r="D269" s="47"/>
      <c r="E269" s="59"/>
      <c r="F269" s="58"/>
      <c r="G269" s="256"/>
      <c r="H269" s="268"/>
      <c r="I269" s="158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  <c r="IV269" s="3"/>
    </row>
    <row r="270" spans="1:256" s="4" customFormat="1" ht="23.45" customHeight="1" x14ac:dyDescent="0.35">
      <c r="A270" s="293" t="s">
        <v>225</v>
      </c>
      <c r="B270" s="156"/>
      <c r="C270" s="89">
        <v>2540540</v>
      </c>
      <c r="D270" s="90">
        <v>2976000</v>
      </c>
      <c r="E270" s="42" t="s">
        <v>166</v>
      </c>
      <c r="F270" s="64">
        <f>G270-D270</f>
        <v>172000</v>
      </c>
      <c r="G270" s="254">
        <v>3148000</v>
      </c>
      <c r="H270" s="266"/>
      <c r="I270" s="158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  <c r="IV270" s="3"/>
    </row>
    <row r="271" spans="1:256" s="4" customFormat="1" ht="23.45" customHeight="1" x14ac:dyDescent="0.35">
      <c r="A271" s="293" t="s">
        <v>226</v>
      </c>
      <c r="B271" s="156"/>
      <c r="C271" s="89">
        <v>1434625.87</v>
      </c>
      <c r="D271" s="90">
        <v>1937000</v>
      </c>
      <c r="E271" s="38" t="s">
        <v>162</v>
      </c>
      <c r="F271" s="64">
        <f>G271-D271</f>
        <v>-3600</v>
      </c>
      <c r="G271" s="254">
        <v>1933400</v>
      </c>
      <c r="H271" s="266"/>
      <c r="I271" s="158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  <c r="IV271" s="3"/>
    </row>
    <row r="272" spans="1:256" s="4" customFormat="1" ht="23.45" customHeight="1" x14ac:dyDescent="0.35">
      <c r="A272" s="293" t="s">
        <v>227</v>
      </c>
      <c r="B272" s="156"/>
      <c r="C272" s="89">
        <v>91976.09</v>
      </c>
      <c r="D272" s="90">
        <v>124000</v>
      </c>
      <c r="E272" s="49"/>
      <c r="F272" s="64"/>
      <c r="G272" s="254">
        <v>124000</v>
      </c>
      <c r="H272" s="266"/>
      <c r="I272" s="158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  <c r="IV272" s="3"/>
    </row>
    <row r="273" spans="1:256" s="4" customFormat="1" ht="23.45" customHeight="1" x14ac:dyDescent="0.35">
      <c r="A273" s="293" t="s">
        <v>228</v>
      </c>
      <c r="B273" s="209"/>
      <c r="C273" s="210">
        <v>121200</v>
      </c>
      <c r="D273" s="207">
        <v>121200</v>
      </c>
      <c r="E273" s="67"/>
      <c r="F273" s="208"/>
      <c r="G273" s="337">
        <v>121200</v>
      </c>
      <c r="H273" s="266"/>
      <c r="I273" s="158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  <c r="IV273" s="3"/>
    </row>
    <row r="274" spans="1:256" s="4" customFormat="1" ht="23.45" customHeight="1" x14ac:dyDescent="0.35">
      <c r="A274" s="334" t="s">
        <v>199</v>
      </c>
      <c r="B274" s="104"/>
      <c r="C274" s="51">
        <f>SUM(C270:C273)</f>
        <v>4188341.96</v>
      </c>
      <c r="D274" s="52">
        <f>SUM(D270:D273)</f>
        <v>5158200</v>
      </c>
      <c r="E274" s="69" t="s">
        <v>160</v>
      </c>
      <c r="F274" s="54">
        <f>SUM(G274-D274)</f>
        <v>168400</v>
      </c>
      <c r="G274" s="317">
        <f>SUM(G270:G273)</f>
        <v>5326600</v>
      </c>
      <c r="H274" s="268"/>
      <c r="I274" s="158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  <c r="IV274" s="3"/>
    </row>
    <row r="275" spans="1:256" s="4" customFormat="1" ht="23.45" customHeight="1" x14ac:dyDescent="0.35">
      <c r="A275" s="293" t="s">
        <v>184</v>
      </c>
      <c r="B275" s="156"/>
      <c r="C275" s="211"/>
      <c r="D275" s="211"/>
      <c r="E275" s="211"/>
      <c r="F275" s="211"/>
      <c r="G275" s="338"/>
      <c r="H275" s="266"/>
      <c r="I275" s="158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  <c r="IV275" s="3"/>
    </row>
    <row r="276" spans="1:256" s="4" customFormat="1" ht="23.45" customHeight="1" x14ac:dyDescent="0.35">
      <c r="A276" s="295" t="s">
        <v>229</v>
      </c>
      <c r="B276" s="156"/>
      <c r="C276" s="157"/>
      <c r="D276" s="157"/>
      <c r="E276" s="157"/>
      <c r="F276" s="157"/>
      <c r="G276" s="257"/>
      <c r="H276" s="266"/>
      <c r="I276" s="158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  <c r="IV276" s="3"/>
    </row>
    <row r="277" spans="1:256" s="4" customFormat="1" ht="23.45" customHeight="1" x14ac:dyDescent="0.35">
      <c r="A277" s="293" t="s">
        <v>230</v>
      </c>
      <c r="B277" s="156"/>
      <c r="C277" s="82">
        <v>42000</v>
      </c>
      <c r="D277" s="83">
        <v>44000</v>
      </c>
      <c r="E277" s="84" t="s">
        <v>160</v>
      </c>
      <c r="F277" s="208">
        <f>G277-D277</f>
        <v>43000</v>
      </c>
      <c r="G277" s="339">
        <v>87000</v>
      </c>
      <c r="H277" s="266"/>
      <c r="I277" s="158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  <c r="IV277" s="3"/>
    </row>
    <row r="278" spans="1:256" s="4" customFormat="1" ht="23.45" customHeight="1" x14ac:dyDescent="0.35">
      <c r="A278" s="334" t="s">
        <v>231</v>
      </c>
      <c r="B278" s="156"/>
      <c r="C278" s="85">
        <f>SUM(C277)</f>
        <v>42000</v>
      </c>
      <c r="D278" s="86">
        <f>SUM(D277)</f>
        <v>44000</v>
      </c>
      <c r="E278" s="69" t="s">
        <v>160</v>
      </c>
      <c r="F278" s="54">
        <f>SUM(F277)</f>
        <v>43000</v>
      </c>
      <c r="G278" s="340">
        <f>SUM(G277)</f>
        <v>87000</v>
      </c>
      <c r="H278" s="266"/>
      <c r="I278" s="158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  <c r="IV278" s="3"/>
    </row>
    <row r="279" spans="1:256" s="4" customFormat="1" ht="20.100000000000001" customHeight="1" x14ac:dyDescent="0.35">
      <c r="A279" s="294"/>
      <c r="B279" s="156"/>
      <c r="C279" s="211"/>
      <c r="D279" s="211"/>
      <c r="E279" s="211"/>
      <c r="F279" s="211"/>
      <c r="G279" s="338"/>
      <c r="H279" s="266"/>
      <c r="I279" s="158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  <c r="IV279" s="3"/>
    </row>
    <row r="280" spans="1:256" s="4" customFormat="1" ht="23.45" customHeight="1" x14ac:dyDescent="0.35">
      <c r="A280" s="295" t="s">
        <v>232</v>
      </c>
      <c r="B280" s="104"/>
      <c r="C280" s="59"/>
      <c r="D280" s="59"/>
      <c r="E280" s="59"/>
      <c r="F280" s="58"/>
      <c r="G280" s="278"/>
      <c r="H280" s="268"/>
      <c r="I280" s="158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  <c r="IV280" s="3"/>
    </row>
    <row r="281" spans="1:256" s="4" customFormat="1" ht="23.45" customHeight="1" x14ac:dyDescent="0.35">
      <c r="A281" s="295" t="s">
        <v>224</v>
      </c>
      <c r="B281" s="104"/>
      <c r="C281" s="59"/>
      <c r="D281" s="59"/>
      <c r="E281" s="59"/>
      <c r="F281" s="58"/>
      <c r="G281" s="278"/>
      <c r="H281" s="268"/>
      <c r="I281" s="158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  <c r="IV281" s="3"/>
    </row>
    <row r="282" spans="1:256" s="4" customFormat="1" ht="23.45" customHeight="1" x14ac:dyDescent="0.35">
      <c r="A282" s="293" t="s">
        <v>228</v>
      </c>
      <c r="B282" s="156"/>
      <c r="C282" s="216">
        <v>16141123.43</v>
      </c>
      <c r="D282" s="170">
        <v>19000000</v>
      </c>
      <c r="E282" s="212" t="s">
        <v>162</v>
      </c>
      <c r="F282" s="213">
        <f>G282-D282</f>
        <v>-2000000</v>
      </c>
      <c r="G282" s="273">
        <v>17000000</v>
      </c>
      <c r="H282" s="266"/>
      <c r="I282" s="158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  <c r="IV282" s="3"/>
    </row>
    <row r="283" spans="1:256" s="4" customFormat="1" ht="23.45" customHeight="1" x14ac:dyDescent="0.35">
      <c r="A283" s="334" t="s">
        <v>217</v>
      </c>
      <c r="B283" s="104"/>
      <c r="C283" s="217">
        <f>SUM(C282)</f>
        <v>16141123.43</v>
      </c>
      <c r="D283" s="218">
        <f>SUM(D282)</f>
        <v>19000000</v>
      </c>
      <c r="E283" s="219" t="s">
        <v>162</v>
      </c>
      <c r="F283" s="220">
        <f>G283-D283</f>
        <v>-2000000</v>
      </c>
      <c r="G283" s="341">
        <f>SUM(G282)</f>
        <v>17000000</v>
      </c>
      <c r="H283" s="266"/>
      <c r="I283" s="158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  <c r="IV283" s="3"/>
    </row>
    <row r="284" spans="1:256" s="4" customFormat="1" ht="23.45" customHeight="1" x14ac:dyDescent="0.35">
      <c r="A284" s="335"/>
      <c r="B284" s="322"/>
      <c r="C284" s="51"/>
      <c r="D284" s="52"/>
      <c r="E284" s="214"/>
      <c r="F284" s="215"/>
      <c r="G284" s="317"/>
      <c r="H284" s="266"/>
      <c r="I284" s="158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  <c r="IV284" s="3"/>
    </row>
    <row r="285" spans="1:256" s="4" customFormat="1" ht="23.45" customHeight="1" x14ac:dyDescent="0.35">
      <c r="A285" s="336" t="s">
        <v>233</v>
      </c>
      <c r="B285" s="323"/>
      <c r="C285" s="51">
        <f>SUM(C267+C274+C278+C283)</f>
        <v>21182913.640000001</v>
      </c>
      <c r="D285" s="52">
        <f>SUM(D267+D274+D283+D278)</f>
        <v>27833100</v>
      </c>
      <c r="E285" s="53" t="s">
        <v>162</v>
      </c>
      <c r="F285" s="54">
        <f>SUM(G285-D285)</f>
        <v>-2829400</v>
      </c>
      <c r="G285" s="317">
        <f>SUM(G267+G274+G283+G278)</f>
        <v>25003700</v>
      </c>
      <c r="H285" s="266"/>
      <c r="I285" s="158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  <c r="IV285" s="3"/>
    </row>
    <row r="286" spans="1:256" s="4" customFormat="1" ht="23.45" customHeight="1" x14ac:dyDescent="0.35">
      <c r="A286" s="336" t="s">
        <v>234</v>
      </c>
      <c r="B286" s="324"/>
      <c r="C286" s="51">
        <f>SUM(C74)</f>
        <v>35492452.57</v>
      </c>
      <c r="D286" s="52">
        <f>SUM(D74)</f>
        <v>44550000</v>
      </c>
      <c r="E286" s="53" t="s">
        <v>162</v>
      </c>
      <c r="F286" s="54">
        <f>SUM(G286-D286)</f>
        <v>-3950000</v>
      </c>
      <c r="G286" s="317">
        <f>SUM(G74)</f>
        <v>40600000</v>
      </c>
      <c r="H286" s="266"/>
      <c r="I286" s="158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  <c r="IV286" s="3"/>
    </row>
    <row r="287" spans="1:256" s="4" customFormat="1" ht="23.45" customHeight="1" x14ac:dyDescent="0.35">
      <c r="A287" s="235" t="s">
        <v>235</v>
      </c>
      <c r="B287" s="325"/>
      <c r="C287" s="51">
        <f>SUM(C286-C285)</f>
        <v>14309538.93</v>
      </c>
      <c r="D287" s="52">
        <f>SUM(D286-D285)</f>
        <v>16716900</v>
      </c>
      <c r="E287" s="53" t="s">
        <v>162</v>
      </c>
      <c r="F287" s="54">
        <f>G287-D287</f>
        <v>-1120600</v>
      </c>
      <c r="G287" s="331">
        <f>SUM(G286-G285)</f>
        <v>15596300</v>
      </c>
      <c r="H287" s="342"/>
      <c r="I287" s="158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  <c r="IV287" s="3"/>
    </row>
    <row r="288" spans="1:256" s="4" customFormat="1" ht="23.45" customHeight="1" x14ac:dyDescent="0.35">
      <c r="A288" s="11"/>
      <c r="B288" s="9"/>
      <c r="C288" s="162"/>
      <c r="D288" s="163"/>
      <c r="E288" s="164"/>
      <c r="F288" s="165"/>
      <c r="G288" s="318"/>
      <c r="H288" s="158"/>
      <c r="I288" s="158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  <c r="IV288" s="3"/>
    </row>
    <row r="289" spans="1:256" s="4" customFormat="1" ht="23.45" customHeight="1" x14ac:dyDescent="0.35">
      <c r="A289" s="11"/>
      <c r="B289" s="9"/>
      <c r="C289" s="187"/>
      <c r="D289" s="10"/>
      <c r="E289" s="188"/>
      <c r="F289" s="189"/>
      <c r="G289" s="10"/>
      <c r="H289" s="385"/>
      <c r="I289" s="385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  <c r="IV289" s="3"/>
    </row>
    <row r="290" spans="1:256" s="4" customFormat="1" ht="23.45" customHeight="1" x14ac:dyDescent="0.35">
      <c r="A290" s="11"/>
      <c r="B290" s="9"/>
      <c r="C290" s="187"/>
      <c r="D290" s="10"/>
      <c r="E290" s="188"/>
      <c r="F290" s="189"/>
      <c r="G290" s="10"/>
      <c r="H290" s="385"/>
      <c r="I290" s="385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  <c r="IV290" s="3"/>
    </row>
    <row r="291" spans="1:256" s="17" customFormat="1" ht="23.45" customHeight="1" x14ac:dyDescent="0.35">
      <c r="A291" s="430" t="s">
        <v>341</v>
      </c>
      <c r="B291" s="431"/>
      <c r="C291" s="431"/>
      <c r="D291" s="431"/>
      <c r="E291" s="431"/>
      <c r="F291" s="431"/>
      <c r="G291" s="431"/>
      <c r="H291" s="431"/>
      <c r="I291" s="20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  <c r="DH291" s="16"/>
      <c r="DI291" s="16"/>
      <c r="DJ291" s="16"/>
      <c r="DK291" s="16"/>
      <c r="DL291" s="16"/>
      <c r="DM291" s="16"/>
      <c r="DN291" s="16"/>
      <c r="DO291" s="16"/>
      <c r="DP291" s="16"/>
      <c r="DQ291" s="16"/>
      <c r="DR291" s="16"/>
      <c r="DS291" s="16"/>
      <c r="DT291" s="16"/>
      <c r="DU291" s="16"/>
      <c r="DV291" s="16"/>
      <c r="DW291" s="16"/>
      <c r="DX291" s="16"/>
      <c r="DY291" s="16"/>
      <c r="DZ291" s="16"/>
      <c r="EA291" s="16"/>
      <c r="EB291" s="16"/>
      <c r="EC291" s="16"/>
      <c r="ED291" s="16"/>
      <c r="EE291" s="16"/>
      <c r="EF291" s="16"/>
      <c r="EG291" s="16"/>
      <c r="EH291" s="16"/>
      <c r="EI291" s="16"/>
      <c r="EJ291" s="16"/>
      <c r="EK291" s="16"/>
      <c r="EL291" s="16"/>
      <c r="EM291" s="16"/>
      <c r="EN291" s="16"/>
      <c r="EO291" s="16"/>
      <c r="EP291" s="16"/>
      <c r="EQ291" s="16"/>
      <c r="ER291" s="16"/>
      <c r="ES291" s="16"/>
      <c r="ET291" s="16"/>
      <c r="EU291" s="16"/>
      <c r="EV291" s="16"/>
      <c r="EW291" s="16"/>
      <c r="EX291" s="16"/>
      <c r="EY291" s="16"/>
      <c r="EZ291" s="16"/>
      <c r="FA291" s="16"/>
      <c r="FB291" s="16"/>
      <c r="FC291" s="16"/>
      <c r="FD291" s="16"/>
      <c r="FE291" s="16"/>
      <c r="FF291" s="16"/>
      <c r="FG291" s="16"/>
      <c r="FH291" s="16"/>
      <c r="FI291" s="16"/>
      <c r="FJ291" s="16"/>
      <c r="FK291" s="16"/>
      <c r="FL291" s="16"/>
      <c r="FM291" s="16"/>
      <c r="FN291" s="16"/>
      <c r="FO291" s="16"/>
      <c r="FP291" s="16"/>
      <c r="FQ291" s="16"/>
      <c r="FR291" s="16"/>
      <c r="FS291" s="16"/>
      <c r="FT291" s="16"/>
      <c r="FU291" s="16"/>
      <c r="FV291" s="16"/>
      <c r="FW291" s="16"/>
      <c r="FX291" s="16"/>
      <c r="FY291" s="16"/>
      <c r="FZ291" s="16"/>
      <c r="GA291" s="16"/>
      <c r="GB291" s="16"/>
      <c r="GC291" s="16"/>
      <c r="GD291" s="16"/>
      <c r="GE291" s="16"/>
      <c r="GF291" s="16"/>
      <c r="GG291" s="16"/>
      <c r="GH291" s="16"/>
      <c r="GI291" s="16"/>
      <c r="GJ291" s="16"/>
      <c r="GK291" s="16"/>
      <c r="GL291" s="16"/>
      <c r="GM291" s="16"/>
      <c r="GN291" s="16"/>
      <c r="GO291" s="16"/>
      <c r="GP291" s="16"/>
      <c r="GQ291" s="16"/>
      <c r="GR291" s="16"/>
      <c r="GS291" s="16"/>
      <c r="GT291" s="16"/>
      <c r="GU291" s="16"/>
      <c r="GV291" s="16"/>
      <c r="GW291" s="16"/>
      <c r="GX291" s="16"/>
      <c r="GY291" s="16"/>
      <c r="GZ291" s="16"/>
      <c r="HA291" s="16"/>
      <c r="HB291" s="16"/>
      <c r="HC291" s="16"/>
      <c r="HD291" s="16"/>
      <c r="HE291" s="16"/>
      <c r="HF291" s="16"/>
      <c r="HG291" s="16"/>
      <c r="HH291" s="16"/>
      <c r="HI291" s="16"/>
      <c r="HJ291" s="16"/>
      <c r="HK291" s="16"/>
      <c r="HL291" s="16"/>
      <c r="HM291" s="16"/>
      <c r="HN291" s="16"/>
      <c r="HO291" s="16"/>
      <c r="HP291" s="16"/>
      <c r="HQ291" s="16"/>
      <c r="HR291" s="16"/>
      <c r="HS291" s="16"/>
      <c r="HT291" s="16"/>
      <c r="HU291" s="16"/>
      <c r="HV291" s="16"/>
      <c r="HW291" s="16"/>
      <c r="HX291" s="16"/>
      <c r="HY291" s="16"/>
      <c r="HZ291" s="16"/>
      <c r="IA291" s="16"/>
      <c r="IB291" s="16"/>
      <c r="IC291" s="16"/>
      <c r="ID291" s="16"/>
      <c r="IE291" s="16"/>
      <c r="IF291" s="16"/>
      <c r="IG291" s="16"/>
      <c r="IH291" s="16"/>
      <c r="II291" s="16"/>
      <c r="IJ291" s="16"/>
      <c r="IK291" s="16"/>
      <c r="IL291" s="16"/>
      <c r="IM291" s="16"/>
      <c r="IN291" s="16"/>
      <c r="IO291" s="16"/>
      <c r="IP291" s="16"/>
      <c r="IQ291" s="16"/>
      <c r="IR291" s="16"/>
      <c r="IS291" s="16"/>
      <c r="IT291" s="16"/>
      <c r="IU291" s="16"/>
      <c r="IV291" s="16"/>
    </row>
    <row r="292" spans="1:256" ht="29.45" customHeight="1" x14ac:dyDescent="0.4">
      <c r="A292" s="405" t="s">
        <v>300</v>
      </c>
      <c r="B292" s="406"/>
      <c r="C292" s="406"/>
      <c r="D292" s="406"/>
      <c r="E292" s="406"/>
      <c r="F292" s="406"/>
      <c r="G292" s="406"/>
      <c r="H292" s="406"/>
      <c r="I292" s="20"/>
    </row>
    <row r="293" spans="1:256" ht="23.45" customHeight="1" x14ac:dyDescent="0.35">
      <c r="A293" s="93" t="s">
        <v>236</v>
      </c>
      <c r="B293" s="160"/>
      <c r="C293" s="160"/>
      <c r="D293" s="20"/>
      <c r="E293" s="6"/>
      <c r="F293" s="20"/>
      <c r="G293" s="160"/>
      <c r="H293" s="160"/>
      <c r="I293" s="20"/>
    </row>
    <row r="294" spans="1:256" ht="23.45" customHeight="1" x14ac:dyDescent="0.35">
      <c r="A294" s="7" t="s">
        <v>237</v>
      </c>
      <c r="B294" s="20"/>
      <c r="C294" s="20"/>
      <c r="D294" s="20"/>
      <c r="E294" s="20"/>
      <c r="F294" s="20"/>
      <c r="G294" s="20"/>
      <c r="H294" s="20"/>
      <c r="I294" s="20"/>
    </row>
    <row r="295" spans="1:256" s="167" customFormat="1" ht="23.45" customHeight="1" x14ac:dyDescent="0.35">
      <c r="A295" s="225"/>
      <c r="B295" s="326"/>
      <c r="C295" s="327" t="s">
        <v>173</v>
      </c>
      <c r="D295" s="447" t="s">
        <v>157</v>
      </c>
      <c r="E295" s="448"/>
      <c r="F295" s="448"/>
      <c r="G295" s="449"/>
      <c r="H295" s="264" t="s">
        <v>158</v>
      </c>
      <c r="I295" s="222"/>
      <c r="J295" s="166"/>
      <c r="K295" s="166"/>
      <c r="L295" s="166"/>
      <c r="M295" s="166"/>
      <c r="N295" s="166"/>
      <c r="O295" s="166"/>
      <c r="P295" s="166"/>
      <c r="Q295" s="166"/>
      <c r="R295" s="166"/>
      <c r="S295" s="166"/>
      <c r="T295" s="166"/>
      <c r="U295" s="166"/>
      <c r="V295" s="166"/>
      <c r="W295" s="166"/>
      <c r="X295" s="166"/>
      <c r="Y295" s="166"/>
      <c r="Z295" s="166"/>
      <c r="AA295" s="166"/>
      <c r="AB295" s="166"/>
      <c r="AC295" s="166"/>
      <c r="AD295" s="166"/>
      <c r="AE295" s="166"/>
      <c r="AF295" s="166"/>
      <c r="AG295" s="166"/>
      <c r="AH295" s="166"/>
      <c r="AI295" s="166"/>
      <c r="AJ295" s="166"/>
      <c r="AK295" s="166"/>
      <c r="AL295" s="166"/>
      <c r="AM295" s="166"/>
      <c r="AN295" s="166"/>
      <c r="AO295" s="166"/>
      <c r="AP295" s="166"/>
      <c r="AQ295" s="166"/>
      <c r="AR295" s="166"/>
      <c r="AS295" s="166"/>
      <c r="AT295" s="166"/>
      <c r="AU295" s="166"/>
      <c r="AV295" s="166"/>
      <c r="AW295" s="166"/>
      <c r="AX295" s="166"/>
      <c r="AY295" s="166"/>
      <c r="AZ295" s="166"/>
      <c r="BA295" s="166"/>
      <c r="BB295" s="166"/>
      <c r="BC295" s="166"/>
      <c r="BD295" s="166"/>
      <c r="BE295" s="166"/>
      <c r="BF295" s="166"/>
      <c r="BG295" s="166"/>
      <c r="BH295" s="166"/>
      <c r="BI295" s="166"/>
      <c r="BJ295" s="166"/>
      <c r="BK295" s="166"/>
      <c r="BL295" s="166"/>
      <c r="BM295" s="166"/>
      <c r="BN295" s="166"/>
      <c r="BO295" s="166"/>
      <c r="BP295" s="166"/>
      <c r="BQ295" s="166"/>
      <c r="BR295" s="166"/>
      <c r="BS295" s="166"/>
      <c r="BT295" s="166"/>
      <c r="BU295" s="166"/>
      <c r="BV295" s="166"/>
      <c r="BW295" s="166"/>
      <c r="BX295" s="166"/>
      <c r="BY295" s="166"/>
      <c r="BZ295" s="166"/>
      <c r="CA295" s="166"/>
      <c r="CB295" s="166"/>
      <c r="CC295" s="166"/>
      <c r="CD295" s="166"/>
      <c r="CE295" s="166"/>
      <c r="CF295" s="166"/>
      <c r="CG295" s="166"/>
      <c r="CH295" s="166"/>
      <c r="CI295" s="166"/>
      <c r="CJ295" s="166"/>
      <c r="CK295" s="166"/>
      <c r="CL295" s="166"/>
      <c r="CM295" s="166"/>
      <c r="CN295" s="166"/>
      <c r="CO295" s="166"/>
      <c r="CP295" s="166"/>
      <c r="CQ295" s="166"/>
      <c r="CR295" s="166"/>
      <c r="CS295" s="166"/>
      <c r="CT295" s="166"/>
      <c r="CU295" s="166"/>
      <c r="CV295" s="166"/>
      <c r="CW295" s="166"/>
      <c r="CX295" s="166"/>
      <c r="CY295" s="166"/>
      <c r="CZ295" s="166"/>
      <c r="DA295" s="166"/>
      <c r="DB295" s="166"/>
      <c r="DC295" s="166"/>
      <c r="DD295" s="166"/>
      <c r="DE295" s="166"/>
      <c r="DF295" s="166"/>
      <c r="DG295" s="166"/>
      <c r="DH295" s="166"/>
      <c r="DI295" s="166"/>
      <c r="DJ295" s="166"/>
      <c r="DK295" s="166"/>
      <c r="DL295" s="166"/>
      <c r="DM295" s="166"/>
      <c r="DN295" s="166"/>
      <c r="DO295" s="166"/>
      <c r="DP295" s="166"/>
      <c r="DQ295" s="166"/>
      <c r="DR295" s="166"/>
      <c r="DS295" s="166"/>
      <c r="DT295" s="166"/>
      <c r="DU295" s="166"/>
      <c r="DV295" s="166"/>
      <c r="DW295" s="166"/>
      <c r="DX295" s="166"/>
      <c r="DY295" s="166"/>
      <c r="DZ295" s="166"/>
      <c r="EA295" s="166"/>
      <c r="EB295" s="166"/>
      <c r="EC295" s="166"/>
      <c r="ED295" s="166"/>
      <c r="EE295" s="166"/>
      <c r="EF295" s="166"/>
      <c r="EG295" s="166"/>
      <c r="EH295" s="166"/>
      <c r="EI295" s="166"/>
      <c r="EJ295" s="166"/>
      <c r="EK295" s="166"/>
      <c r="EL295" s="166"/>
      <c r="EM295" s="166"/>
      <c r="EN295" s="166"/>
      <c r="EO295" s="166"/>
      <c r="EP295" s="166"/>
      <c r="EQ295" s="166"/>
      <c r="ER295" s="166"/>
      <c r="ES295" s="166"/>
      <c r="ET295" s="166"/>
      <c r="EU295" s="166"/>
      <c r="EV295" s="166"/>
      <c r="EW295" s="166"/>
      <c r="EX295" s="166"/>
      <c r="EY295" s="166"/>
      <c r="EZ295" s="166"/>
      <c r="FA295" s="166"/>
      <c r="FB295" s="166"/>
      <c r="FC295" s="166"/>
      <c r="FD295" s="166"/>
      <c r="FE295" s="166"/>
      <c r="FF295" s="166"/>
      <c r="FG295" s="166"/>
      <c r="FH295" s="166"/>
      <c r="FI295" s="166"/>
      <c r="FJ295" s="166"/>
      <c r="FK295" s="166"/>
      <c r="FL295" s="166"/>
      <c r="FM295" s="166"/>
      <c r="FN295" s="166"/>
      <c r="FO295" s="166"/>
      <c r="FP295" s="166"/>
      <c r="FQ295" s="166"/>
      <c r="FR295" s="166"/>
      <c r="FS295" s="166"/>
      <c r="FT295" s="166"/>
      <c r="FU295" s="166"/>
      <c r="FV295" s="166"/>
      <c r="FW295" s="166"/>
      <c r="FX295" s="166"/>
      <c r="FY295" s="166"/>
      <c r="FZ295" s="166"/>
      <c r="GA295" s="166"/>
      <c r="GB295" s="166"/>
      <c r="GC295" s="166"/>
      <c r="GD295" s="166"/>
      <c r="GE295" s="166"/>
      <c r="GF295" s="166"/>
      <c r="GG295" s="166"/>
      <c r="GH295" s="166"/>
      <c r="GI295" s="166"/>
      <c r="GJ295" s="166"/>
      <c r="GK295" s="166"/>
      <c r="GL295" s="166"/>
      <c r="GM295" s="166"/>
      <c r="GN295" s="166"/>
      <c r="GO295" s="166"/>
      <c r="GP295" s="166"/>
      <c r="GQ295" s="166"/>
      <c r="GR295" s="166"/>
      <c r="GS295" s="166"/>
      <c r="GT295" s="166"/>
      <c r="GU295" s="166"/>
      <c r="GV295" s="166"/>
      <c r="GW295" s="166"/>
      <c r="GX295" s="166"/>
      <c r="GY295" s="166"/>
      <c r="GZ295" s="166"/>
      <c r="HA295" s="166"/>
      <c r="HB295" s="166"/>
      <c r="HC295" s="166"/>
      <c r="HD295" s="166"/>
      <c r="HE295" s="166"/>
      <c r="HF295" s="166"/>
      <c r="HG295" s="166"/>
      <c r="HH295" s="166"/>
      <c r="HI295" s="166"/>
      <c r="HJ295" s="166"/>
      <c r="HK295" s="166"/>
      <c r="HL295" s="166"/>
      <c r="HM295" s="166"/>
      <c r="HN295" s="166"/>
      <c r="HO295" s="166"/>
      <c r="HP295" s="166"/>
      <c r="HQ295" s="166"/>
      <c r="HR295" s="166"/>
      <c r="HS295" s="166"/>
      <c r="HT295" s="166"/>
      <c r="HU295" s="166"/>
      <c r="HV295" s="166"/>
      <c r="HW295" s="166"/>
      <c r="HX295" s="166"/>
      <c r="HY295" s="166"/>
      <c r="HZ295" s="166"/>
      <c r="IA295" s="166"/>
      <c r="IB295" s="166"/>
      <c r="IC295" s="166"/>
      <c r="ID295" s="166"/>
      <c r="IE295" s="166"/>
      <c r="IF295" s="166"/>
      <c r="IG295" s="166"/>
      <c r="IH295" s="166"/>
      <c r="II295" s="166"/>
      <c r="IJ295" s="166"/>
      <c r="IK295" s="166"/>
      <c r="IL295" s="166"/>
      <c r="IM295" s="166"/>
      <c r="IN295" s="166"/>
      <c r="IO295" s="166"/>
      <c r="IP295" s="166"/>
      <c r="IQ295" s="166"/>
      <c r="IR295" s="166"/>
      <c r="IS295" s="166"/>
      <c r="IT295" s="166"/>
      <c r="IU295" s="166"/>
      <c r="IV295" s="166"/>
    </row>
    <row r="296" spans="1:256" s="167" customFormat="1" ht="23.45" customHeight="1" x14ac:dyDescent="0.35">
      <c r="A296" s="159" t="s">
        <v>159</v>
      </c>
      <c r="B296" s="174"/>
      <c r="C296" s="175" t="s">
        <v>311</v>
      </c>
      <c r="D296" s="425" t="s">
        <v>312</v>
      </c>
      <c r="E296" s="176" t="s">
        <v>160</v>
      </c>
      <c r="F296" s="176" t="s">
        <v>161</v>
      </c>
      <c r="G296" s="432" t="s">
        <v>313</v>
      </c>
      <c r="H296" s="262" t="s">
        <v>151</v>
      </c>
      <c r="I296" s="222"/>
      <c r="J296" s="166"/>
      <c r="K296" s="166"/>
      <c r="L296" s="166"/>
      <c r="M296" s="166"/>
      <c r="N296" s="166"/>
      <c r="O296" s="166"/>
      <c r="P296" s="166"/>
      <c r="Q296" s="166"/>
      <c r="R296" s="166"/>
      <c r="S296" s="166"/>
      <c r="T296" s="166"/>
      <c r="U296" s="166"/>
      <c r="V296" s="166"/>
      <c r="W296" s="166"/>
      <c r="X296" s="166"/>
      <c r="Y296" s="166"/>
      <c r="Z296" s="166"/>
      <c r="AA296" s="166"/>
      <c r="AB296" s="166"/>
      <c r="AC296" s="166"/>
      <c r="AD296" s="166"/>
      <c r="AE296" s="166"/>
      <c r="AF296" s="166"/>
      <c r="AG296" s="166"/>
      <c r="AH296" s="166"/>
      <c r="AI296" s="166"/>
      <c r="AJ296" s="166"/>
      <c r="AK296" s="166"/>
      <c r="AL296" s="166"/>
      <c r="AM296" s="166"/>
      <c r="AN296" s="166"/>
      <c r="AO296" s="166"/>
      <c r="AP296" s="166"/>
      <c r="AQ296" s="166"/>
      <c r="AR296" s="166"/>
      <c r="AS296" s="166"/>
      <c r="AT296" s="166"/>
      <c r="AU296" s="166"/>
      <c r="AV296" s="166"/>
      <c r="AW296" s="166"/>
      <c r="AX296" s="166"/>
      <c r="AY296" s="166"/>
      <c r="AZ296" s="166"/>
      <c r="BA296" s="166"/>
      <c r="BB296" s="166"/>
      <c r="BC296" s="166"/>
      <c r="BD296" s="166"/>
      <c r="BE296" s="166"/>
      <c r="BF296" s="166"/>
      <c r="BG296" s="166"/>
      <c r="BH296" s="166"/>
      <c r="BI296" s="166"/>
      <c r="BJ296" s="166"/>
      <c r="BK296" s="166"/>
      <c r="BL296" s="166"/>
      <c r="BM296" s="166"/>
      <c r="BN296" s="166"/>
      <c r="BO296" s="166"/>
      <c r="BP296" s="166"/>
      <c r="BQ296" s="166"/>
      <c r="BR296" s="166"/>
      <c r="BS296" s="166"/>
      <c r="BT296" s="166"/>
      <c r="BU296" s="166"/>
      <c r="BV296" s="166"/>
      <c r="BW296" s="166"/>
      <c r="BX296" s="166"/>
      <c r="BY296" s="166"/>
      <c r="BZ296" s="166"/>
      <c r="CA296" s="166"/>
      <c r="CB296" s="166"/>
      <c r="CC296" s="166"/>
      <c r="CD296" s="166"/>
      <c r="CE296" s="166"/>
      <c r="CF296" s="166"/>
      <c r="CG296" s="166"/>
      <c r="CH296" s="166"/>
      <c r="CI296" s="166"/>
      <c r="CJ296" s="166"/>
      <c r="CK296" s="166"/>
      <c r="CL296" s="166"/>
      <c r="CM296" s="166"/>
      <c r="CN296" s="166"/>
      <c r="CO296" s="166"/>
      <c r="CP296" s="166"/>
      <c r="CQ296" s="166"/>
      <c r="CR296" s="166"/>
      <c r="CS296" s="166"/>
      <c r="CT296" s="166"/>
      <c r="CU296" s="166"/>
      <c r="CV296" s="166"/>
      <c r="CW296" s="166"/>
      <c r="CX296" s="166"/>
      <c r="CY296" s="166"/>
      <c r="CZ296" s="166"/>
      <c r="DA296" s="166"/>
      <c r="DB296" s="166"/>
      <c r="DC296" s="166"/>
      <c r="DD296" s="166"/>
      <c r="DE296" s="166"/>
      <c r="DF296" s="166"/>
      <c r="DG296" s="166"/>
      <c r="DH296" s="166"/>
      <c r="DI296" s="166"/>
      <c r="DJ296" s="166"/>
      <c r="DK296" s="166"/>
      <c r="DL296" s="166"/>
      <c r="DM296" s="166"/>
      <c r="DN296" s="166"/>
      <c r="DO296" s="166"/>
      <c r="DP296" s="166"/>
      <c r="DQ296" s="166"/>
      <c r="DR296" s="166"/>
      <c r="DS296" s="166"/>
      <c r="DT296" s="166"/>
      <c r="DU296" s="166"/>
      <c r="DV296" s="166"/>
      <c r="DW296" s="166"/>
      <c r="DX296" s="166"/>
      <c r="DY296" s="166"/>
      <c r="DZ296" s="166"/>
      <c r="EA296" s="166"/>
      <c r="EB296" s="166"/>
      <c r="EC296" s="166"/>
      <c r="ED296" s="166"/>
      <c r="EE296" s="166"/>
      <c r="EF296" s="166"/>
      <c r="EG296" s="166"/>
      <c r="EH296" s="166"/>
      <c r="EI296" s="166"/>
      <c r="EJ296" s="166"/>
      <c r="EK296" s="166"/>
      <c r="EL296" s="166"/>
      <c r="EM296" s="166"/>
      <c r="EN296" s="166"/>
      <c r="EO296" s="166"/>
      <c r="EP296" s="166"/>
      <c r="EQ296" s="166"/>
      <c r="ER296" s="166"/>
      <c r="ES296" s="166"/>
      <c r="ET296" s="166"/>
      <c r="EU296" s="166"/>
      <c r="EV296" s="166"/>
      <c r="EW296" s="166"/>
      <c r="EX296" s="166"/>
      <c r="EY296" s="166"/>
      <c r="EZ296" s="166"/>
      <c r="FA296" s="166"/>
      <c r="FB296" s="166"/>
      <c r="FC296" s="166"/>
      <c r="FD296" s="166"/>
      <c r="FE296" s="166"/>
      <c r="FF296" s="166"/>
      <c r="FG296" s="166"/>
      <c r="FH296" s="166"/>
      <c r="FI296" s="166"/>
      <c r="FJ296" s="166"/>
      <c r="FK296" s="166"/>
      <c r="FL296" s="166"/>
      <c r="FM296" s="166"/>
      <c r="FN296" s="166"/>
      <c r="FO296" s="166"/>
      <c r="FP296" s="166"/>
      <c r="FQ296" s="166"/>
      <c r="FR296" s="166"/>
      <c r="FS296" s="166"/>
      <c r="FT296" s="166"/>
      <c r="FU296" s="166"/>
      <c r="FV296" s="166"/>
      <c r="FW296" s="166"/>
      <c r="FX296" s="166"/>
      <c r="FY296" s="166"/>
      <c r="FZ296" s="166"/>
      <c r="GA296" s="166"/>
      <c r="GB296" s="166"/>
      <c r="GC296" s="166"/>
      <c r="GD296" s="166"/>
      <c r="GE296" s="166"/>
      <c r="GF296" s="166"/>
      <c r="GG296" s="166"/>
      <c r="GH296" s="166"/>
      <c r="GI296" s="166"/>
      <c r="GJ296" s="166"/>
      <c r="GK296" s="166"/>
      <c r="GL296" s="166"/>
      <c r="GM296" s="166"/>
      <c r="GN296" s="166"/>
      <c r="GO296" s="166"/>
      <c r="GP296" s="166"/>
      <c r="GQ296" s="166"/>
      <c r="GR296" s="166"/>
      <c r="GS296" s="166"/>
      <c r="GT296" s="166"/>
      <c r="GU296" s="166"/>
      <c r="GV296" s="166"/>
      <c r="GW296" s="166"/>
      <c r="GX296" s="166"/>
      <c r="GY296" s="166"/>
      <c r="GZ296" s="166"/>
      <c r="HA296" s="166"/>
      <c r="HB296" s="166"/>
      <c r="HC296" s="166"/>
      <c r="HD296" s="166"/>
      <c r="HE296" s="166"/>
      <c r="HF296" s="166"/>
      <c r="HG296" s="166"/>
      <c r="HH296" s="166"/>
      <c r="HI296" s="166"/>
      <c r="HJ296" s="166"/>
      <c r="HK296" s="166"/>
      <c r="HL296" s="166"/>
      <c r="HM296" s="166"/>
      <c r="HN296" s="166"/>
      <c r="HO296" s="166"/>
      <c r="HP296" s="166"/>
      <c r="HQ296" s="166"/>
      <c r="HR296" s="166"/>
      <c r="HS296" s="166"/>
      <c r="HT296" s="166"/>
      <c r="HU296" s="166"/>
      <c r="HV296" s="166"/>
      <c r="HW296" s="166"/>
      <c r="HX296" s="166"/>
      <c r="HY296" s="166"/>
      <c r="HZ296" s="166"/>
      <c r="IA296" s="166"/>
      <c r="IB296" s="166"/>
      <c r="IC296" s="166"/>
      <c r="ID296" s="166"/>
      <c r="IE296" s="166"/>
      <c r="IF296" s="166"/>
      <c r="IG296" s="166"/>
      <c r="IH296" s="166"/>
      <c r="II296" s="166"/>
      <c r="IJ296" s="166"/>
      <c r="IK296" s="166"/>
      <c r="IL296" s="166"/>
      <c r="IM296" s="166"/>
      <c r="IN296" s="166"/>
      <c r="IO296" s="166"/>
      <c r="IP296" s="166"/>
      <c r="IQ296" s="166"/>
      <c r="IR296" s="166"/>
      <c r="IS296" s="166"/>
      <c r="IT296" s="166"/>
      <c r="IU296" s="166"/>
      <c r="IV296" s="166"/>
    </row>
    <row r="297" spans="1:256" s="167" customFormat="1" ht="23.45" customHeight="1" x14ac:dyDescent="0.35">
      <c r="A297" s="160"/>
      <c r="B297" s="179"/>
      <c r="C297" s="180"/>
      <c r="D297" s="429"/>
      <c r="E297" s="132" t="s">
        <v>162</v>
      </c>
      <c r="F297" s="132" t="s">
        <v>163</v>
      </c>
      <c r="G297" s="436"/>
      <c r="H297" s="311"/>
      <c r="I297" s="222"/>
      <c r="J297" s="166"/>
      <c r="K297" s="166"/>
      <c r="L297" s="166"/>
      <c r="M297" s="166"/>
      <c r="N297" s="166"/>
      <c r="O297" s="166"/>
      <c r="P297" s="166"/>
      <c r="Q297" s="166"/>
      <c r="R297" s="166"/>
      <c r="S297" s="166"/>
      <c r="T297" s="166"/>
      <c r="U297" s="166"/>
      <c r="V297" s="166"/>
      <c r="W297" s="166"/>
      <c r="X297" s="166"/>
      <c r="Y297" s="166"/>
      <c r="Z297" s="166"/>
      <c r="AA297" s="166"/>
      <c r="AB297" s="166"/>
      <c r="AC297" s="166"/>
      <c r="AD297" s="166"/>
      <c r="AE297" s="166"/>
      <c r="AF297" s="166"/>
      <c r="AG297" s="166"/>
      <c r="AH297" s="166"/>
      <c r="AI297" s="166"/>
      <c r="AJ297" s="166"/>
      <c r="AK297" s="166"/>
      <c r="AL297" s="166"/>
      <c r="AM297" s="166"/>
      <c r="AN297" s="166"/>
      <c r="AO297" s="166"/>
      <c r="AP297" s="166"/>
      <c r="AQ297" s="166"/>
      <c r="AR297" s="166"/>
      <c r="AS297" s="166"/>
      <c r="AT297" s="166"/>
      <c r="AU297" s="166"/>
      <c r="AV297" s="166"/>
      <c r="AW297" s="166"/>
      <c r="AX297" s="166"/>
      <c r="AY297" s="166"/>
      <c r="AZ297" s="166"/>
      <c r="BA297" s="166"/>
      <c r="BB297" s="166"/>
      <c r="BC297" s="166"/>
      <c r="BD297" s="166"/>
      <c r="BE297" s="166"/>
      <c r="BF297" s="166"/>
      <c r="BG297" s="166"/>
      <c r="BH297" s="166"/>
      <c r="BI297" s="166"/>
      <c r="BJ297" s="166"/>
      <c r="BK297" s="166"/>
      <c r="BL297" s="166"/>
      <c r="BM297" s="166"/>
      <c r="BN297" s="166"/>
      <c r="BO297" s="166"/>
      <c r="BP297" s="166"/>
      <c r="BQ297" s="166"/>
      <c r="BR297" s="166"/>
      <c r="BS297" s="166"/>
      <c r="BT297" s="166"/>
      <c r="BU297" s="166"/>
      <c r="BV297" s="166"/>
      <c r="BW297" s="166"/>
      <c r="BX297" s="166"/>
      <c r="BY297" s="166"/>
      <c r="BZ297" s="166"/>
      <c r="CA297" s="166"/>
      <c r="CB297" s="166"/>
      <c r="CC297" s="166"/>
      <c r="CD297" s="166"/>
      <c r="CE297" s="166"/>
      <c r="CF297" s="166"/>
      <c r="CG297" s="166"/>
      <c r="CH297" s="166"/>
      <c r="CI297" s="166"/>
      <c r="CJ297" s="166"/>
      <c r="CK297" s="166"/>
      <c r="CL297" s="166"/>
      <c r="CM297" s="166"/>
      <c r="CN297" s="166"/>
      <c r="CO297" s="166"/>
      <c r="CP297" s="166"/>
      <c r="CQ297" s="166"/>
      <c r="CR297" s="166"/>
      <c r="CS297" s="166"/>
      <c r="CT297" s="166"/>
      <c r="CU297" s="166"/>
      <c r="CV297" s="166"/>
      <c r="CW297" s="166"/>
      <c r="CX297" s="166"/>
      <c r="CY297" s="166"/>
      <c r="CZ297" s="166"/>
      <c r="DA297" s="166"/>
      <c r="DB297" s="166"/>
      <c r="DC297" s="166"/>
      <c r="DD297" s="166"/>
      <c r="DE297" s="166"/>
      <c r="DF297" s="166"/>
      <c r="DG297" s="166"/>
      <c r="DH297" s="166"/>
      <c r="DI297" s="166"/>
      <c r="DJ297" s="166"/>
      <c r="DK297" s="166"/>
      <c r="DL297" s="166"/>
      <c r="DM297" s="166"/>
      <c r="DN297" s="166"/>
      <c r="DO297" s="166"/>
      <c r="DP297" s="166"/>
      <c r="DQ297" s="166"/>
      <c r="DR297" s="166"/>
      <c r="DS297" s="166"/>
      <c r="DT297" s="166"/>
      <c r="DU297" s="166"/>
      <c r="DV297" s="166"/>
      <c r="DW297" s="166"/>
      <c r="DX297" s="166"/>
      <c r="DY297" s="166"/>
      <c r="DZ297" s="166"/>
      <c r="EA297" s="166"/>
      <c r="EB297" s="166"/>
      <c r="EC297" s="166"/>
      <c r="ED297" s="166"/>
      <c r="EE297" s="166"/>
      <c r="EF297" s="166"/>
      <c r="EG297" s="166"/>
      <c r="EH297" s="166"/>
      <c r="EI297" s="166"/>
      <c r="EJ297" s="166"/>
      <c r="EK297" s="166"/>
      <c r="EL297" s="166"/>
      <c r="EM297" s="166"/>
      <c r="EN297" s="166"/>
      <c r="EO297" s="166"/>
      <c r="EP297" s="166"/>
      <c r="EQ297" s="166"/>
      <c r="ER297" s="166"/>
      <c r="ES297" s="166"/>
      <c r="ET297" s="166"/>
      <c r="EU297" s="166"/>
      <c r="EV297" s="166"/>
      <c r="EW297" s="166"/>
      <c r="EX297" s="166"/>
      <c r="EY297" s="166"/>
      <c r="EZ297" s="166"/>
      <c r="FA297" s="166"/>
      <c r="FB297" s="166"/>
      <c r="FC297" s="166"/>
      <c r="FD297" s="166"/>
      <c r="FE297" s="166"/>
      <c r="FF297" s="166"/>
      <c r="FG297" s="166"/>
      <c r="FH297" s="166"/>
      <c r="FI297" s="166"/>
      <c r="FJ297" s="166"/>
      <c r="FK297" s="166"/>
      <c r="FL297" s="166"/>
      <c r="FM297" s="166"/>
      <c r="FN297" s="166"/>
      <c r="FO297" s="166"/>
      <c r="FP297" s="166"/>
      <c r="FQ297" s="166"/>
      <c r="FR297" s="166"/>
      <c r="FS297" s="166"/>
      <c r="FT297" s="166"/>
      <c r="FU297" s="166"/>
      <c r="FV297" s="166"/>
      <c r="FW297" s="166"/>
      <c r="FX297" s="166"/>
      <c r="FY297" s="166"/>
      <c r="FZ297" s="166"/>
      <c r="GA297" s="166"/>
      <c r="GB297" s="166"/>
      <c r="GC297" s="166"/>
      <c r="GD297" s="166"/>
      <c r="GE297" s="166"/>
      <c r="GF297" s="166"/>
      <c r="GG297" s="166"/>
      <c r="GH297" s="166"/>
      <c r="GI297" s="166"/>
      <c r="GJ297" s="166"/>
      <c r="GK297" s="166"/>
      <c r="GL297" s="166"/>
      <c r="GM297" s="166"/>
      <c r="GN297" s="166"/>
      <c r="GO297" s="166"/>
      <c r="GP297" s="166"/>
      <c r="GQ297" s="166"/>
      <c r="GR297" s="166"/>
      <c r="GS297" s="166"/>
      <c r="GT297" s="166"/>
      <c r="GU297" s="166"/>
      <c r="GV297" s="166"/>
      <c r="GW297" s="166"/>
      <c r="GX297" s="166"/>
      <c r="GY297" s="166"/>
      <c r="GZ297" s="166"/>
      <c r="HA297" s="166"/>
      <c r="HB297" s="166"/>
      <c r="HC297" s="166"/>
      <c r="HD297" s="166"/>
      <c r="HE297" s="166"/>
      <c r="HF297" s="166"/>
      <c r="HG297" s="166"/>
      <c r="HH297" s="166"/>
      <c r="HI297" s="166"/>
      <c r="HJ297" s="166"/>
      <c r="HK297" s="166"/>
      <c r="HL297" s="166"/>
      <c r="HM297" s="166"/>
      <c r="HN297" s="166"/>
      <c r="HO297" s="166"/>
      <c r="HP297" s="166"/>
      <c r="HQ297" s="166"/>
      <c r="HR297" s="166"/>
      <c r="HS297" s="166"/>
      <c r="HT297" s="166"/>
      <c r="HU297" s="166"/>
      <c r="HV297" s="166"/>
      <c r="HW297" s="166"/>
      <c r="HX297" s="166"/>
      <c r="HY297" s="166"/>
      <c r="HZ297" s="166"/>
      <c r="IA297" s="166"/>
      <c r="IB297" s="166"/>
      <c r="IC297" s="166"/>
      <c r="ID297" s="166"/>
      <c r="IE297" s="166"/>
      <c r="IF297" s="166"/>
      <c r="IG297" s="166"/>
      <c r="IH297" s="166"/>
      <c r="II297" s="166"/>
      <c r="IJ297" s="166"/>
      <c r="IK297" s="166"/>
      <c r="IL297" s="166"/>
      <c r="IM297" s="166"/>
      <c r="IN297" s="166"/>
      <c r="IO297" s="166"/>
      <c r="IP297" s="166"/>
      <c r="IQ297" s="166"/>
      <c r="IR297" s="166"/>
      <c r="IS297" s="166"/>
      <c r="IT297" s="166"/>
      <c r="IU297" s="166"/>
      <c r="IV297" s="166"/>
    </row>
    <row r="298" spans="1:256" s="148" customFormat="1" ht="23.45" customHeight="1" x14ac:dyDescent="0.35">
      <c r="A298" s="227" t="s">
        <v>238</v>
      </c>
      <c r="B298" s="116" t="s">
        <v>6</v>
      </c>
      <c r="C298" s="221">
        <f>C299+C300+C301+C302</f>
        <v>811448.25</v>
      </c>
      <c r="D298" s="37">
        <f>D299+D300+D301+D302</f>
        <v>3630900</v>
      </c>
      <c r="E298" s="88" t="s">
        <v>162</v>
      </c>
      <c r="F298" s="77">
        <f>G298-D298</f>
        <v>-1040800</v>
      </c>
      <c r="G298" s="253">
        <f>G299+G300+G301+G302</f>
        <v>2590100</v>
      </c>
      <c r="H298" s="265"/>
      <c r="I298" s="9"/>
      <c r="J298" s="147"/>
      <c r="K298" s="147"/>
      <c r="L298" s="147"/>
      <c r="M298" s="147"/>
      <c r="N298" s="147"/>
      <c r="O298" s="147"/>
      <c r="P298" s="147"/>
      <c r="Q298" s="147"/>
      <c r="R298" s="147"/>
      <c r="S298" s="147"/>
      <c r="T298" s="147"/>
      <c r="U298" s="147"/>
      <c r="V298" s="147"/>
      <c r="W298" s="147"/>
      <c r="X298" s="147"/>
      <c r="Y298" s="147"/>
      <c r="Z298" s="147"/>
      <c r="AA298" s="147"/>
      <c r="AB298" s="147"/>
      <c r="AC298" s="147"/>
      <c r="AD298" s="147"/>
      <c r="AE298" s="147"/>
      <c r="AF298" s="147"/>
      <c r="AG298" s="147"/>
      <c r="AH298" s="147"/>
      <c r="AI298" s="147"/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/>
      <c r="AU298" s="147"/>
      <c r="AV298" s="147"/>
      <c r="AW298" s="147"/>
      <c r="AX298" s="147"/>
      <c r="AY298" s="147"/>
      <c r="AZ298" s="147"/>
      <c r="BA298" s="147"/>
      <c r="BB298" s="147"/>
      <c r="BC298" s="147"/>
      <c r="BD298" s="147"/>
      <c r="BE298" s="147"/>
      <c r="BF298" s="147"/>
      <c r="BG298" s="147"/>
      <c r="BH298" s="147"/>
      <c r="BI298" s="147"/>
      <c r="BJ298" s="147"/>
      <c r="BK298" s="147"/>
      <c r="BL298" s="147"/>
      <c r="BM298" s="147"/>
      <c r="BN298" s="147"/>
      <c r="BO298" s="147"/>
      <c r="BP298" s="147"/>
      <c r="BQ298" s="147"/>
      <c r="BR298" s="147"/>
      <c r="BS298" s="147"/>
      <c r="BT298" s="147"/>
      <c r="BU298" s="147"/>
      <c r="BV298" s="147"/>
      <c r="BW298" s="147"/>
      <c r="BX298" s="147"/>
      <c r="BY298" s="147"/>
      <c r="BZ298" s="147"/>
      <c r="CA298" s="147"/>
      <c r="CB298" s="147"/>
      <c r="CC298" s="147"/>
      <c r="CD298" s="147"/>
      <c r="CE298" s="147"/>
      <c r="CF298" s="147"/>
      <c r="CG298" s="147"/>
      <c r="CH298" s="147"/>
      <c r="CI298" s="147"/>
      <c r="CJ298" s="147"/>
      <c r="CK298" s="147"/>
      <c r="CL298" s="147"/>
      <c r="CM298" s="147"/>
      <c r="CN298" s="147"/>
      <c r="CO298" s="147"/>
      <c r="CP298" s="147"/>
      <c r="CQ298" s="147"/>
      <c r="CR298" s="147"/>
      <c r="CS298" s="147"/>
      <c r="CT298" s="147"/>
      <c r="CU298" s="147"/>
      <c r="CV298" s="147"/>
      <c r="CW298" s="147"/>
      <c r="CX298" s="147"/>
      <c r="CY298" s="147"/>
      <c r="CZ298" s="147"/>
      <c r="DA298" s="147"/>
      <c r="DB298" s="147"/>
      <c r="DC298" s="147"/>
      <c r="DD298" s="147"/>
      <c r="DE298" s="147"/>
      <c r="DF298" s="147"/>
      <c r="DG298" s="147"/>
      <c r="DH298" s="147"/>
      <c r="DI298" s="147"/>
      <c r="DJ298" s="147"/>
      <c r="DK298" s="147"/>
      <c r="DL298" s="147"/>
      <c r="DM298" s="147"/>
      <c r="DN298" s="147"/>
      <c r="DO298" s="147"/>
      <c r="DP298" s="147"/>
      <c r="DQ298" s="147"/>
      <c r="DR298" s="147"/>
      <c r="DS298" s="147"/>
      <c r="DT298" s="147"/>
      <c r="DU298" s="147"/>
      <c r="DV298" s="147"/>
      <c r="DW298" s="147"/>
      <c r="DX298" s="147"/>
      <c r="DY298" s="147"/>
      <c r="DZ298" s="147"/>
      <c r="EA298" s="147"/>
      <c r="EB298" s="147"/>
      <c r="EC298" s="147"/>
      <c r="ED298" s="147"/>
      <c r="EE298" s="147"/>
      <c r="EF298" s="147"/>
      <c r="EG298" s="147"/>
      <c r="EH298" s="147"/>
      <c r="EI298" s="147"/>
      <c r="EJ298" s="147"/>
      <c r="EK298" s="147"/>
      <c r="EL298" s="147"/>
      <c r="EM298" s="147"/>
      <c r="EN298" s="147"/>
      <c r="EO298" s="147"/>
      <c r="EP298" s="147"/>
      <c r="EQ298" s="147"/>
      <c r="ER298" s="147"/>
      <c r="ES298" s="147"/>
      <c r="ET298" s="147"/>
      <c r="EU298" s="147"/>
      <c r="EV298" s="147"/>
      <c r="EW298" s="147"/>
      <c r="EX298" s="147"/>
      <c r="EY298" s="147"/>
      <c r="EZ298" s="147"/>
      <c r="FA298" s="147"/>
      <c r="FB298" s="147"/>
      <c r="FC298" s="147"/>
      <c r="FD298" s="147"/>
      <c r="FE298" s="147"/>
      <c r="FF298" s="147"/>
      <c r="FG298" s="147"/>
      <c r="FH298" s="147"/>
      <c r="FI298" s="147"/>
      <c r="FJ298" s="147"/>
      <c r="FK298" s="147"/>
      <c r="FL298" s="147"/>
      <c r="FM298" s="147"/>
      <c r="FN298" s="147"/>
      <c r="FO298" s="147"/>
      <c r="FP298" s="147"/>
      <c r="FQ298" s="147"/>
      <c r="FR298" s="147"/>
      <c r="FS298" s="147"/>
      <c r="FT298" s="147"/>
      <c r="FU298" s="147"/>
      <c r="FV298" s="147"/>
      <c r="FW298" s="147"/>
      <c r="FX298" s="147"/>
      <c r="FY298" s="147"/>
      <c r="FZ298" s="147"/>
      <c r="GA298" s="147"/>
      <c r="GB298" s="147"/>
      <c r="GC298" s="147"/>
      <c r="GD298" s="147"/>
      <c r="GE298" s="147"/>
      <c r="GF298" s="147"/>
      <c r="GG298" s="147"/>
      <c r="GH298" s="147"/>
      <c r="GI298" s="147"/>
      <c r="GJ298" s="147"/>
      <c r="GK298" s="147"/>
      <c r="GL298" s="147"/>
      <c r="GM298" s="147"/>
      <c r="GN298" s="147"/>
      <c r="GO298" s="147"/>
      <c r="GP298" s="147"/>
      <c r="GQ298" s="147"/>
      <c r="GR298" s="147"/>
      <c r="GS298" s="147"/>
      <c r="GT298" s="147"/>
      <c r="GU298" s="147"/>
      <c r="GV298" s="147"/>
      <c r="GW298" s="147"/>
      <c r="GX298" s="147"/>
      <c r="GY298" s="147"/>
      <c r="GZ298" s="147"/>
      <c r="HA298" s="147"/>
      <c r="HB298" s="147"/>
      <c r="HC298" s="147"/>
      <c r="HD298" s="147"/>
      <c r="HE298" s="147"/>
      <c r="HF298" s="147"/>
      <c r="HG298" s="147"/>
      <c r="HH298" s="147"/>
      <c r="HI298" s="147"/>
      <c r="HJ298" s="147"/>
      <c r="HK298" s="147"/>
      <c r="HL298" s="147"/>
      <c r="HM298" s="147"/>
      <c r="HN298" s="147"/>
      <c r="HO298" s="147"/>
      <c r="HP298" s="147"/>
      <c r="HQ298" s="147"/>
      <c r="HR298" s="147"/>
      <c r="HS298" s="147"/>
      <c r="HT298" s="147"/>
      <c r="HU298" s="147"/>
      <c r="HV298" s="147"/>
      <c r="HW298" s="147"/>
      <c r="HX298" s="147"/>
      <c r="HY298" s="147"/>
      <c r="HZ298" s="147"/>
      <c r="IA298" s="147"/>
      <c r="IB298" s="147"/>
      <c r="IC298" s="147"/>
      <c r="ID298" s="147"/>
      <c r="IE298" s="147"/>
      <c r="IF298" s="147"/>
      <c r="IG298" s="147"/>
      <c r="IH298" s="147"/>
      <c r="II298" s="147"/>
      <c r="IJ298" s="147"/>
      <c r="IK298" s="147"/>
      <c r="IL298" s="147"/>
      <c r="IM298" s="147"/>
      <c r="IN298" s="147"/>
      <c r="IO298" s="147"/>
      <c r="IP298" s="147"/>
      <c r="IQ298" s="147"/>
      <c r="IR298" s="147"/>
      <c r="IS298" s="147"/>
      <c r="IT298" s="147"/>
      <c r="IU298" s="147"/>
      <c r="IV298" s="147"/>
    </row>
    <row r="299" spans="1:256" s="4" customFormat="1" ht="23.45" customHeight="1" x14ac:dyDescent="0.35">
      <c r="A299" s="319" t="s">
        <v>239</v>
      </c>
      <c r="B299" s="145"/>
      <c r="C299" s="89">
        <v>383920.25</v>
      </c>
      <c r="D299" s="90">
        <v>196200</v>
      </c>
      <c r="E299" s="91" t="s">
        <v>160</v>
      </c>
      <c r="F299" s="64">
        <f>G299-D299</f>
        <v>503800</v>
      </c>
      <c r="G299" s="254">
        <v>700000</v>
      </c>
      <c r="H299" s="266"/>
      <c r="I299" s="158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  <c r="IV299" s="3"/>
    </row>
    <row r="300" spans="1:256" s="4" customFormat="1" ht="23.45" customHeight="1" x14ac:dyDescent="0.35">
      <c r="A300" s="319" t="s">
        <v>240</v>
      </c>
      <c r="B300" s="145"/>
      <c r="C300" s="89"/>
      <c r="D300" s="90">
        <v>3000000</v>
      </c>
      <c r="E300" s="74" t="s">
        <v>162</v>
      </c>
      <c r="F300" s="64">
        <f>G300-D300</f>
        <v>-1500000</v>
      </c>
      <c r="G300" s="254">
        <v>1500000</v>
      </c>
      <c r="H300" s="266"/>
      <c r="I300" s="158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  <c r="IV300" s="3"/>
    </row>
    <row r="301" spans="1:256" s="4" customFormat="1" ht="23.45" customHeight="1" x14ac:dyDescent="0.35">
      <c r="A301" s="319" t="s">
        <v>241</v>
      </c>
      <c r="B301" s="107"/>
      <c r="C301" s="89"/>
      <c r="D301" s="90">
        <v>3000</v>
      </c>
      <c r="E301" s="157"/>
      <c r="F301" s="64"/>
      <c r="G301" s="254">
        <v>3000</v>
      </c>
      <c r="H301" s="266"/>
      <c r="I301" s="158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  <c r="IV301" s="3"/>
    </row>
    <row r="302" spans="1:256" s="4" customFormat="1" ht="23.45" customHeight="1" x14ac:dyDescent="0.35">
      <c r="A302" s="319" t="s">
        <v>242</v>
      </c>
      <c r="B302" s="107"/>
      <c r="C302" s="89">
        <v>427528</v>
      </c>
      <c r="D302" s="90">
        <v>431700</v>
      </c>
      <c r="E302" s="74" t="s">
        <v>162</v>
      </c>
      <c r="F302" s="64">
        <f>G302-D302</f>
        <v>-44600</v>
      </c>
      <c r="G302" s="254">
        <v>387100</v>
      </c>
      <c r="H302" s="266"/>
      <c r="I302" s="158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  <c r="IV302" s="3"/>
    </row>
    <row r="303" spans="1:256" ht="23.45" customHeight="1" x14ac:dyDescent="0.35">
      <c r="A303" s="320"/>
      <c r="B303" s="107"/>
      <c r="C303" s="40"/>
      <c r="D303" s="41"/>
      <c r="E303" s="45"/>
      <c r="F303" s="39"/>
      <c r="G303" s="343"/>
      <c r="H303" s="267"/>
      <c r="I303" s="20"/>
    </row>
    <row r="304" spans="1:256" ht="23.45" customHeight="1" x14ac:dyDescent="0.35">
      <c r="A304" s="320"/>
      <c r="B304" s="107"/>
      <c r="C304" s="40"/>
      <c r="D304" s="41"/>
      <c r="E304" s="45"/>
      <c r="F304" s="39"/>
      <c r="G304" s="343"/>
      <c r="H304" s="267"/>
      <c r="I304" s="20"/>
    </row>
    <row r="305" spans="1:9" ht="23.45" customHeight="1" x14ac:dyDescent="0.35">
      <c r="A305" s="320"/>
      <c r="B305" s="107"/>
      <c r="C305" s="40"/>
      <c r="D305" s="41"/>
      <c r="E305" s="45"/>
      <c r="F305" s="39"/>
      <c r="G305" s="343"/>
      <c r="H305" s="267"/>
      <c r="I305" s="20"/>
    </row>
    <row r="306" spans="1:9" ht="23.45" customHeight="1" x14ac:dyDescent="0.35">
      <c r="A306" s="320"/>
      <c r="B306" s="107"/>
      <c r="C306" s="40"/>
      <c r="D306" s="41"/>
      <c r="E306" s="45"/>
      <c r="F306" s="39"/>
      <c r="G306" s="343"/>
      <c r="H306" s="267"/>
      <c r="I306" s="20"/>
    </row>
    <row r="307" spans="1:9" ht="23.45" customHeight="1" x14ac:dyDescent="0.35">
      <c r="A307" s="320"/>
      <c r="B307" s="107"/>
      <c r="C307" s="40"/>
      <c r="D307" s="41"/>
      <c r="E307" s="45"/>
      <c r="F307" s="39"/>
      <c r="G307" s="343"/>
      <c r="H307" s="267"/>
      <c r="I307" s="20"/>
    </row>
    <row r="308" spans="1:9" ht="23.45" customHeight="1" x14ac:dyDescent="0.35">
      <c r="A308" s="320"/>
      <c r="B308" s="107"/>
      <c r="C308" s="40"/>
      <c r="D308" s="41"/>
      <c r="E308" s="45"/>
      <c r="F308" s="39"/>
      <c r="G308" s="343"/>
      <c r="H308" s="267"/>
      <c r="I308" s="20"/>
    </row>
    <row r="309" spans="1:9" ht="23.45" customHeight="1" x14ac:dyDescent="0.35">
      <c r="A309" s="320"/>
      <c r="B309" s="107"/>
      <c r="C309" s="40"/>
      <c r="D309" s="41"/>
      <c r="E309" s="45"/>
      <c r="F309" s="39"/>
      <c r="G309" s="343"/>
      <c r="H309" s="267"/>
      <c r="I309" s="20"/>
    </row>
    <row r="310" spans="1:9" ht="23.45" customHeight="1" x14ac:dyDescent="0.35">
      <c r="A310" s="321"/>
      <c r="B310" s="107"/>
      <c r="C310" s="40"/>
      <c r="D310" s="41"/>
      <c r="E310" s="45"/>
      <c r="F310" s="39"/>
      <c r="G310" s="343"/>
      <c r="H310" s="267"/>
      <c r="I310" s="20"/>
    </row>
    <row r="311" spans="1:9" ht="23.45" customHeight="1" x14ac:dyDescent="0.35">
      <c r="A311" s="321"/>
      <c r="B311" s="107"/>
      <c r="C311" s="40"/>
      <c r="D311" s="41"/>
      <c r="E311" s="45"/>
      <c r="F311" s="39"/>
      <c r="G311" s="343"/>
      <c r="H311" s="267"/>
      <c r="I311" s="20"/>
    </row>
    <row r="312" spans="1:9" ht="23.45" customHeight="1" x14ac:dyDescent="0.35">
      <c r="A312" s="321"/>
      <c r="B312" s="107"/>
      <c r="C312" s="40"/>
      <c r="D312" s="41"/>
      <c r="E312" s="45"/>
      <c r="F312" s="39"/>
      <c r="G312" s="343"/>
      <c r="H312" s="267"/>
      <c r="I312" s="20"/>
    </row>
    <row r="313" spans="1:9" ht="23.45" customHeight="1" x14ac:dyDescent="0.35">
      <c r="A313" s="321"/>
      <c r="B313" s="107"/>
      <c r="C313" s="40"/>
      <c r="D313" s="41"/>
      <c r="E313" s="45"/>
      <c r="F313" s="39"/>
      <c r="G313" s="343"/>
      <c r="H313" s="267"/>
      <c r="I313" s="20"/>
    </row>
    <row r="314" spans="1:9" ht="23.45" customHeight="1" x14ac:dyDescent="0.35">
      <c r="A314" s="321"/>
      <c r="B314" s="107"/>
      <c r="C314" s="40"/>
      <c r="D314" s="41"/>
      <c r="E314" s="45"/>
      <c r="F314" s="39"/>
      <c r="G314" s="343"/>
      <c r="H314" s="267"/>
      <c r="I314" s="20"/>
    </row>
    <row r="315" spans="1:9" ht="23.45" customHeight="1" x14ac:dyDescent="0.35">
      <c r="A315" s="321"/>
      <c r="B315" s="107"/>
      <c r="C315" s="40"/>
      <c r="D315" s="41"/>
      <c r="E315" s="45"/>
      <c r="F315" s="39"/>
      <c r="G315" s="343"/>
      <c r="H315" s="267"/>
      <c r="I315" s="20"/>
    </row>
    <row r="316" spans="1:9" ht="23.45" customHeight="1" x14ac:dyDescent="0.35">
      <c r="A316" s="321"/>
      <c r="B316" s="107"/>
      <c r="C316" s="40"/>
      <c r="D316" s="41"/>
      <c r="E316" s="45"/>
      <c r="F316" s="39"/>
      <c r="G316" s="343"/>
      <c r="H316" s="267"/>
      <c r="I316" s="20"/>
    </row>
    <row r="317" spans="1:9" ht="23.45" customHeight="1" x14ac:dyDescent="0.35">
      <c r="A317" s="321"/>
      <c r="B317" s="107"/>
      <c r="C317" s="40"/>
      <c r="D317" s="41"/>
      <c r="E317" s="45"/>
      <c r="F317" s="39"/>
      <c r="G317" s="343"/>
      <c r="H317" s="267"/>
      <c r="I317" s="20"/>
    </row>
    <row r="318" spans="1:9" ht="23.45" customHeight="1" x14ac:dyDescent="0.35">
      <c r="A318" s="321"/>
      <c r="B318" s="107"/>
      <c r="C318" s="40"/>
      <c r="D318" s="41"/>
      <c r="E318" s="45"/>
      <c r="F318" s="39"/>
      <c r="G318" s="343"/>
      <c r="H318" s="267"/>
      <c r="I318" s="20"/>
    </row>
    <row r="319" spans="1:9" ht="23.45" customHeight="1" x14ac:dyDescent="0.35">
      <c r="A319" s="321"/>
      <c r="B319" s="107"/>
      <c r="C319" s="40"/>
      <c r="D319" s="41"/>
      <c r="E319" s="45"/>
      <c r="F319" s="39"/>
      <c r="G319" s="343"/>
      <c r="H319" s="267"/>
      <c r="I319" s="20"/>
    </row>
    <row r="320" spans="1:9" ht="23.45" customHeight="1" x14ac:dyDescent="0.35">
      <c r="A320" s="328"/>
      <c r="B320" s="328"/>
      <c r="C320" s="329"/>
      <c r="D320" s="78"/>
      <c r="E320" s="50"/>
      <c r="F320" s="68"/>
      <c r="G320" s="344"/>
      <c r="H320" s="269"/>
      <c r="I320" s="20"/>
    </row>
    <row r="321" spans="1:256" s="4" customFormat="1" ht="23.45" customHeight="1" x14ac:dyDescent="0.35">
      <c r="A321" s="427" t="s">
        <v>222</v>
      </c>
      <c r="B321" s="446"/>
      <c r="C321" s="330">
        <f>SUM(C299:C320)</f>
        <v>811448.25</v>
      </c>
      <c r="D321" s="52">
        <f>SUM(D299:D320)</f>
        <v>3630900</v>
      </c>
      <c r="E321" s="80" t="s">
        <v>162</v>
      </c>
      <c r="F321" s="54">
        <f>G321-D321</f>
        <v>-1040800</v>
      </c>
      <c r="G321" s="317">
        <f>SUM(G299:G320)</f>
        <v>2590100</v>
      </c>
      <c r="H321" s="345"/>
      <c r="I321" s="158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  <c r="IV321" s="3"/>
    </row>
  </sheetData>
  <mergeCells count="49">
    <mergeCell ref="A321:B321"/>
    <mergeCell ref="A219:H219"/>
    <mergeCell ref="D259:G259"/>
    <mergeCell ref="D186:D187"/>
    <mergeCell ref="D260:D261"/>
    <mergeCell ref="D295:G295"/>
    <mergeCell ref="A258:H258"/>
    <mergeCell ref="G260:G261"/>
    <mergeCell ref="A257:H257"/>
    <mergeCell ref="A292:H292"/>
    <mergeCell ref="G296:G297"/>
    <mergeCell ref="D296:D297"/>
    <mergeCell ref="A291:H291"/>
    <mergeCell ref="A256:H256"/>
    <mergeCell ref="A218:H218"/>
    <mergeCell ref="A254:B254"/>
    <mergeCell ref="A1:H1"/>
    <mergeCell ref="D150:G150"/>
    <mergeCell ref="A39:H39"/>
    <mergeCell ref="A40:H40"/>
    <mergeCell ref="D44:D45"/>
    <mergeCell ref="D115:G115"/>
    <mergeCell ref="A112:H112"/>
    <mergeCell ref="A147:H147"/>
    <mergeCell ref="D80:G80"/>
    <mergeCell ref="A41:H41"/>
    <mergeCell ref="D43:G43"/>
    <mergeCell ref="A52:B52"/>
    <mergeCell ref="G44:G45"/>
    <mergeCell ref="D81:D82"/>
    <mergeCell ref="G151:G152"/>
    <mergeCell ref="A76:H76"/>
    <mergeCell ref="G116:G117"/>
    <mergeCell ref="A111:H111"/>
    <mergeCell ref="D116:D117"/>
    <mergeCell ref="G81:G82"/>
    <mergeCell ref="A77:H77"/>
    <mergeCell ref="A146:H146"/>
    <mergeCell ref="G186:G187"/>
    <mergeCell ref="A158:B158"/>
    <mergeCell ref="D151:D152"/>
    <mergeCell ref="A179:B179"/>
    <mergeCell ref="D223:D224"/>
    <mergeCell ref="A216:B216"/>
    <mergeCell ref="A182:H182"/>
    <mergeCell ref="G223:G224"/>
    <mergeCell ref="D185:G185"/>
    <mergeCell ref="D222:G222"/>
    <mergeCell ref="A181:H181"/>
  </mergeCells>
  <conditionalFormatting sqref="F46:F47 F49 F51 F53:F55 F74:F75 F87:F88 F90:F93 F95:F110 F192:F197 F225:F230 F254:F255 F262:F274 F277:F278 F280:F290 F118:F141 F153:F180 F298:F321">
    <cfRule type="cellIs" dxfId="0" priority="1" stopIfTrue="1" operator="lessThan">
      <formula>0</formula>
    </cfRule>
  </conditionalFormatting>
  <pageMargins left="0.59055118110236227" right="0.19685039370078741" top="0.78740157480314965" bottom="0.59055118110236227" header="0.51181102362204722" footer="0.51181102362204722"/>
  <pageSetup paperSize="9" scale="95" orientation="portrait" r:id="rId1"/>
  <headerFooter>
    <oddHeader>&amp;C&amp;"Cordia New,Regular"&amp;16&amp;K000000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showGridLines="0" zoomScale="170" zoomScaleNormal="170" workbookViewId="0">
      <selection activeCell="D5" sqref="D5"/>
    </sheetView>
  </sheetViews>
  <sheetFormatPr defaultColWidth="9" defaultRowHeight="24" customHeight="1" x14ac:dyDescent="0.3"/>
  <cols>
    <col min="1" max="1" width="6.85546875" style="16" customWidth="1"/>
    <col min="2" max="2" width="45.85546875" style="16" customWidth="1"/>
    <col min="3" max="3" width="13.42578125" style="16" customWidth="1"/>
    <col min="4" max="4" width="17.5703125" style="16" customWidth="1"/>
    <col min="5" max="5" width="10.85546875" style="16" customWidth="1"/>
    <col min="6" max="6" width="14" style="16" customWidth="1"/>
    <col min="7" max="256" width="9" style="16" customWidth="1"/>
    <col min="257" max="16384" width="9" style="17"/>
  </cols>
  <sheetData>
    <row r="1" spans="1:256" ht="23.45" customHeight="1" x14ac:dyDescent="0.35">
      <c r="A1" s="430" t="s">
        <v>335</v>
      </c>
      <c r="B1" s="431"/>
      <c r="C1" s="431"/>
      <c r="D1" s="431"/>
      <c r="E1" s="431"/>
      <c r="F1" s="20"/>
    </row>
    <row r="2" spans="1:256" ht="29.45" customHeight="1" x14ac:dyDescent="0.4">
      <c r="A2" s="405" t="s">
        <v>304</v>
      </c>
      <c r="B2" s="406"/>
      <c r="C2" s="406"/>
      <c r="D2" s="406"/>
      <c r="E2" s="406"/>
      <c r="F2" s="20"/>
    </row>
    <row r="3" spans="1:256" ht="26.45" customHeight="1" x14ac:dyDescent="0.35">
      <c r="A3" s="405" t="s">
        <v>244</v>
      </c>
      <c r="B3" s="406"/>
      <c r="C3" s="406"/>
      <c r="D3" s="406"/>
      <c r="E3" s="406"/>
      <c r="F3" s="20"/>
    </row>
    <row r="4" spans="1:256" ht="26.45" customHeight="1" x14ac:dyDescent="0.35">
      <c r="A4" s="405" t="s">
        <v>245</v>
      </c>
      <c r="B4" s="406"/>
      <c r="C4" s="406"/>
      <c r="D4" s="406"/>
      <c r="E4" s="406"/>
      <c r="F4" s="20"/>
    </row>
    <row r="5" spans="1:256" ht="20.100000000000001" customHeight="1" x14ac:dyDescent="0.3">
      <c r="A5" s="20"/>
      <c r="B5" s="20"/>
      <c r="C5" s="20"/>
      <c r="D5" s="20"/>
      <c r="E5" s="20"/>
      <c r="F5" s="20"/>
    </row>
    <row r="6" spans="1:256" ht="23.45" customHeight="1" x14ac:dyDescent="0.35">
      <c r="A6" s="117" t="s">
        <v>243</v>
      </c>
      <c r="B6" s="20"/>
      <c r="C6" s="20"/>
      <c r="D6" s="20"/>
      <c r="E6" s="20"/>
      <c r="F6" s="20"/>
    </row>
    <row r="7" spans="1:256" s="34" customFormat="1" ht="23.45" customHeight="1" x14ac:dyDescent="0.35">
      <c r="A7" s="8"/>
      <c r="B7" s="12" t="s">
        <v>246</v>
      </c>
      <c r="C7" s="8"/>
      <c r="D7" s="8"/>
      <c r="E7" s="8"/>
      <c r="F7" s="118">
        <f>882600.09+124660.98</f>
        <v>1007261.07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spans="1:256" s="34" customFormat="1" ht="23.45" customHeight="1" x14ac:dyDescent="0.35">
      <c r="A8" s="8"/>
      <c r="B8" s="12" t="s">
        <v>247</v>
      </c>
      <c r="C8" s="8"/>
      <c r="D8" s="8"/>
      <c r="E8" s="8"/>
      <c r="F8" s="8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</row>
    <row r="9" spans="1:256" s="34" customFormat="1" ht="23.45" customHeight="1" x14ac:dyDescent="0.35">
      <c r="A9" s="8"/>
      <c r="B9" s="12" t="s">
        <v>248</v>
      </c>
      <c r="C9" s="8"/>
      <c r="D9" s="8"/>
      <c r="E9" s="8"/>
      <c r="F9" s="118">
        <f>892744.74+107230.89</f>
        <v>999975.63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  <row r="10" spans="1:256" s="34" customFormat="1" ht="23.45" customHeight="1" x14ac:dyDescent="0.35">
      <c r="A10" s="8"/>
      <c r="B10" s="12" t="s">
        <v>249</v>
      </c>
      <c r="C10" s="8"/>
      <c r="D10" s="8"/>
      <c r="E10" s="8"/>
      <c r="F10" s="118">
        <f>666472.76+78562.54</f>
        <v>745035.3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s="34" customFormat="1" ht="23.45" customHeight="1" x14ac:dyDescent="0.35">
      <c r="A11" s="8"/>
      <c r="B11" s="12" t="s">
        <v>250</v>
      </c>
      <c r="C11" s="8"/>
      <c r="D11" s="8"/>
      <c r="E11" s="8"/>
      <c r="F11" s="8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34" customFormat="1" ht="23.45" customHeight="1" x14ac:dyDescent="0.35">
      <c r="A12" s="8"/>
      <c r="B12" s="12" t="s">
        <v>251</v>
      </c>
      <c r="C12" s="8"/>
      <c r="D12" s="8"/>
      <c r="E12" s="8"/>
      <c r="F12" s="8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s="34" customFormat="1" ht="23.45" customHeight="1" x14ac:dyDescent="0.35">
      <c r="A13" s="8"/>
      <c r="B13" s="12" t="s">
        <v>252</v>
      </c>
      <c r="C13" s="8"/>
      <c r="D13" s="8"/>
      <c r="E13" s="8"/>
      <c r="F13" s="8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ht="23.45" customHeight="1" x14ac:dyDescent="0.35">
      <c r="A14" s="117" t="s">
        <v>253</v>
      </c>
      <c r="B14" s="20"/>
      <c r="C14" s="20"/>
      <c r="D14" s="20"/>
      <c r="E14" s="20"/>
      <c r="F14" s="20"/>
    </row>
    <row r="15" spans="1:256" s="34" customFormat="1" ht="23.45" customHeight="1" x14ac:dyDescent="0.35">
      <c r="A15" s="8"/>
      <c r="B15" s="12" t="s">
        <v>254</v>
      </c>
      <c r="C15" s="8"/>
      <c r="D15" s="8"/>
      <c r="E15" s="8"/>
      <c r="F15" s="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s="34" customFormat="1" ht="23.45" customHeight="1" x14ac:dyDescent="0.35">
      <c r="A16" s="8"/>
      <c r="B16" s="12" t="s">
        <v>255</v>
      </c>
      <c r="C16" s="8"/>
      <c r="D16" s="8"/>
      <c r="E16" s="8"/>
      <c r="F16" s="8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s="34" customFormat="1" ht="23.45" customHeight="1" x14ac:dyDescent="0.35">
      <c r="A17" s="8"/>
      <c r="B17" s="12" t="s">
        <v>256</v>
      </c>
      <c r="C17" s="8"/>
      <c r="D17" s="8"/>
      <c r="E17" s="8"/>
      <c r="F17" s="8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s="34" customFormat="1" ht="23.45" customHeight="1" x14ac:dyDescent="0.35">
      <c r="A18" s="8"/>
      <c r="B18" s="12" t="s">
        <v>257</v>
      </c>
      <c r="C18" s="8"/>
      <c r="D18" s="8"/>
      <c r="E18" s="8"/>
      <c r="F18" s="8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s="34" customFormat="1" ht="20.100000000000001" customHeight="1" x14ac:dyDescent="0.35">
      <c r="A19" s="8"/>
      <c r="B19" s="8"/>
      <c r="C19" s="8"/>
      <c r="D19" s="8"/>
      <c r="E19" s="8"/>
      <c r="F19" s="8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ht="23.45" customHeight="1" x14ac:dyDescent="0.35">
      <c r="A20" s="117" t="s">
        <v>258</v>
      </c>
      <c r="B20" s="20"/>
      <c r="C20" s="20"/>
      <c r="D20" s="20"/>
      <c r="E20" s="20"/>
      <c r="F20" s="20"/>
    </row>
    <row r="21" spans="1:256" s="34" customFormat="1" ht="26.45" customHeight="1" x14ac:dyDescent="0.35">
      <c r="A21" s="8"/>
      <c r="B21" s="12" t="s">
        <v>259</v>
      </c>
      <c r="C21" s="12" t="s">
        <v>157</v>
      </c>
      <c r="D21" s="10">
        <v>22413600</v>
      </c>
      <c r="E21" s="92" t="s">
        <v>7</v>
      </c>
      <c r="F21" s="8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ht="20.100000000000001" customHeight="1" x14ac:dyDescent="0.3">
      <c r="A22" s="20"/>
      <c r="B22" s="20"/>
      <c r="C22" s="20"/>
      <c r="D22" s="20"/>
      <c r="E22" s="20"/>
      <c r="F22" s="20"/>
    </row>
    <row r="23" spans="1:256" ht="20.100000000000001" customHeight="1" x14ac:dyDescent="0.3">
      <c r="A23" s="20"/>
      <c r="B23" s="20"/>
      <c r="C23" s="20"/>
      <c r="D23" s="20"/>
      <c r="E23" s="20"/>
      <c r="F23" s="20"/>
    </row>
    <row r="24" spans="1:256" ht="20.100000000000001" customHeight="1" x14ac:dyDescent="0.3">
      <c r="A24" s="20"/>
      <c r="B24" s="20"/>
      <c r="C24" s="20"/>
      <c r="D24" s="20"/>
      <c r="E24" s="20"/>
      <c r="F24" s="20"/>
    </row>
    <row r="25" spans="1:256" ht="20.100000000000001" customHeight="1" x14ac:dyDescent="0.3">
      <c r="A25" s="20"/>
      <c r="B25" s="20"/>
      <c r="C25" s="20"/>
      <c r="D25" s="20"/>
      <c r="E25" s="20"/>
      <c r="F25" s="20"/>
    </row>
    <row r="26" spans="1:256" ht="20.100000000000001" customHeight="1" x14ac:dyDescent="0.3">
      <c r="A26" s="20"/>
      <c r="B26" s="20"/>
      <c r="C26" s="20"/>
      <c r="D26" s="20"/>
      <c r="E26" s="20"/>
      <c r="F26" s="20"/>
    </row>
    <row r="27" spans="1:256" ht="20.100000000000001" customHeight="1" x14ac:dyDescent="0.3">
      <c r="A27" s="20"/>
      <c r="B27" s="20"/>
      <c r="C27" s="20"/>
      <c r="D27" s="20"/>
      <c r="E27" s="20"/>
      <c r="F27" s="20"/>
    </row>
    <row r="28" spans="1:256" ht="20.100000000000001" customHeight="1" x14ac:dyDescent="0.3">
      <c r="A28" s="20"/>
      <c r="B28" s="20"/>
      <c r="C28" s="20"/>
      <c r="D28" s="20"/>
      <c r="E28" s="20"/>
      <c r="F28" s="20"/>
    </row>
    <row r="29" spans="1:256" ht="20.100000000000001" customHeight="1" x14ac:dyDescent="0.3">
      <c r="A29" s="20"/>
      <c r="B29" s="20"/>
      <c r="C29" s="20"/>
      <c r="D29" s="20"/>
      <c r="E29" s="20"/>
      <c r="F29" s="20"/>
    </row>
    <row r="30" spans="1:256" ht="20.100000000000001" customHeight="1" x14ac:dyDescent="0.3">
      <c r="A30" s="20"/>
      <c r="B30" s="20"/>
      <c r="C30" s="20"/>
      <c r="D30" s="20"/>
      <c r="E30" s="20"/>
      <c r="F30" s="20"/>
    </row>
    <row r="31" spans="1:256" ht="20.100000000000001" customHeight="1" x14ac:dyDescent="0.3">
      <c r="A31" s="20"/>
      <c r="B31" s="20"/>
      <c r="C31" s="20"/>
      <c r="D31" s="20"/>
      <c r="E31" s="20"/>
      <c r="F31" s="20"/>
    </row>
    <row r="32" spans="1:256" ht="20.100000000000001" customHeight="1" x14ac:dyDescent="0.3">
      <c r="A32" s="20"/>
      <c r="B32" s="20"/>
      <c r="C32" s="20"/>
      <c r="D32" s="20"/>
      <c r="E32" s="20"/>
      <c r="F32" s="20"/>
    </row>
    <row r="33" spans="1:256" ht="20.100000000000001" customHeight="1" x14ac:dyDescent="0.3">
      <c r="A33" s="20"/>
      <c r="B33" s="20"/>
      <c r="C33" s="20"/>
      <c r="D33" s="20"/>
      <c r="E33" s="20"/>
      <c r="F33" s="20"/>
    </row>
    <row r="34" spans="1:256" ht="20.100000000000001" customHeight="1" x14ac:dyDescent="0.3">
      <c r="A34" s="20"/>
      <c r="B34" s="20"/>
      <c r="C34" s="20"/>
      <c r="D34" s="20"/>
      <c r="E34" s="20"/>
      <c r="F34" s="20"/>
    </row>
    <row r="35" spans="1:256" ht="20.100000000000001" customHeight="1" x14ac:dyDescent="0.3">
      <c r="A35" s="20"/>
      <c r="B35" s="20"/>
      <c r="C35" s="20"/>
      <c r="D35" s="20"/>
      <c r="E35" s="20"/>
      <c r="F35" s="20"/>
    </row>
    <row r="36" spans="1:256" ht="23.45" customHeight="1" x14ac:dyDescent="0.35">
      <c r="A36" s="430" t="s">
        <v>329</v>
      </c>
      <c r="B36" s="431"/>
      <c r="C36" s="431"/>
      <c r="D36" s="431"/>
      <c r="E36" s="431"/>
      <c r="F36" s="20"/>
    </row>
    <row r="37" spans="1:256" ht="29.45" customHeight="1" x14ac:dyDescent="0.4">
      <c r="A37" s="405" t="s">
        <v>305</v>
      </c>
      <c r="B37" s="406"/>
      <c r="C37" s="406"/>
      <c r="D37" s="406"/>
      <c r="E37" s="406"/>
      <c r="F37" s="20"/>
    </row>
    <row r="38" spans="1:256" ht="26.45" customHeight="1" x14ac:dyDescent="0.35">
      <c r="A38" s="405" t="s">
        <v>244</v>
      </c>
      <c r="B38" s="406"/>
      <c r="C38" s="406"/>
      <c r="D38" s="406"/>
      <c r="E38" s="406"/>
      <c r="F38" s="20"/>
    </row>
    <row r="39" spans="1:256" ht="26.45" customHeight="1" x14ac:dyDescent="0.35">
      <c r="A39" s="405" t="s">
        <v>260</v>
      </c>
      <c r="B39" s="406"/>
      <c r="C39" s="406"/>
      <c r="D39" s="406"/>
      <c r="E39" s="406"/>
      <c r="F39" s="20"/>
    </row>
    <row r="40" spans="1:256" ht="20.100000000000001" customHeight="1" x14ac:dyDescent="0.3">
      <c r="A40" s="20"/>
      <c r="B40" s="20"/>
      <c r="C40" s="20"/>
      <c r="D40" s="20"/>
      <c r="E40" s="20"/>
      <c r="F40" s="20"/>
    </row>
    <row r="41" spans="1:256" ht="23.45" customHeight="1" x14ac:dyDescent="0.35">
      <c r="A41" s="117" t="s">
        <v>243</v>
      </c>
      <c r="B41" s="20"/>
      <c r="C41" s="20"/>
      <c r="D41" s="20"/>
      <c r="E41" s="20"/>
      <c r="F41" s="20"/>
    </row>
    <row r="42" spans="1:256" s="34" customFormat="1" ht="23.45" customHeight="1" x14ac:dyDescent="0.35">
      <c r="A42" s="8"/>
      <c r="B42" s="12" t="s">
        <v>261</v>
      </c>
      <c r="C42" s="8"/>
      <c r="D42" s="8"/>
      <c r="E42" s="8"/>
      <c r="F42" s="8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</row>
    <row r="43" spans="1:256" s="34" customFormat="1" ht="23.45" customHeight="1" x14ac:dyDescent="0.35">
      <c r="A43" s="8"/>
      <c r="B43" s="12" t="s">
        <v>262</v>
      </c>
      <c r="C43" s="8"/>
      <c r="D43" s="8"/>
      <c r="E43" s="8"/>
      <c r="F43" s="8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</row>
    <row r="44" spans="1:256" s="34" customFormat="1" ht="23.45" customHeight="1" x14ac:dyDescent="0.35">
      <c r="A44" s="8"/>
      <c r="B44" s="12" t="s">
        <v>263</v>
      </c>
      <c r="C44" s="8"/>
      <c r="D44" s="8"/>
      <c r="E44" s="8"/>
      <c r="F44" s="8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</row>
    <row r="45" spans="1:256" ht="20.100000000000001" customHeight="1" x14ac:dyDescent="0.3">
      <c r="A45" s="20"/>
      <c r="B45" s="20"/>
      <c r="C45" s="20"/>
      <c r="D45" s="20"/>
      <c r="E45" s="20"/>
      <c r="F45" s="20"/>
    </row>
    <row r="46" spans="1:256" ht="23.45" customHeight="1" x14ac:dyDescent="0.35">
      <c r="A46" s="117" t="s">
        <v>253</v>
      </c>
      <c r="B46" s="20"/>
      <c r="C46" s="20"/>
      <c r="D46" s="20"/>
      <c r="E46" s="20"/>
      <c r="F46" s="20"/>
    </row>
    <row r="47" spans="1:256" s="34" customFormat="1" ht="23.45" customHeight="1" x14ac:dyDescent="0.35">
      <c r="A47" s="8"/>
      <c r="B47" s="12" t="s">
        <v>264</v>
      </c>
      <c r="C47" s="8"/>
      <c r="D47" s="8"/>
      <c r="E47" s="8"/>
      <c r="F47" s="8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</row>
    <row r="48" spans="1:256" s="34" customFormat="1" ht="23.45" customHeight="1" x14ac:dyDescent="0.35">
      <c r="A48" s="8"/>
      <c r="B48" s="12" t="s">
        <v>265</v>
      </c>
      <c r="C48" s="8"/>
      <c r="D48" s="8"/>
      <c r="E48" s="8"/>
      <c r="F48" s="8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</row>
    <row r="49" spans="1:256" s="34" customFormat="1" ht="23.45" customHeight="1" x14ac:dyDescent="0.35">
      <c r="A49" s="8"/>
      <c r="B49" s="12" t="s">
        <v>266</v>
      </c>
      <c r="C49" s="8"/>
      <c r="D49" s="8"/>
      <c r="E49" s="8"/>
      <c r="F49" s="8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</row>
    <row r="50" spans="1:256" s="34" customFormat="1" ht="23.45" customHeight="1" x14ac:dyDescent="0.35">
      <c r="A50" s="8"/>
      <c r="B50" s="12" t="s">
        <v>267</v>
      </c>
      <c r="C50" s="8"/>
      <c r="D50" s="8"/>
      <c r="E50" s="8"/>
      <c r="F50" s="8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  <c r="IV50" s="33"/>
    </row>
    <row r="51" spans="1:256" ht="20.100000000000001" customHeight="1" x14ac:dyDescent="0.3">
      <c r="A51" s="20"/>
      <c r="B51" s="20"/>
      <c r="C51" s="20"/>
      <c r="D51" s="20"/>
      <c r="E51" s="20"/>
      <c r="F51" s="20"/>
    </row>
    <row r="52" spans="1:256" ht="23.45" customHeight="1" x14ac:dyDescent="0.35">
      <c r="A52" s="117" t="s">
        <v>258</v>
      </c>
      <c r="B52" s="20"/>
      <c r="C52" s="20"/>
      <c r="D52" s="20"/>
      <c r="E52" s="20"/>
      <c r="F52" s="20"/>
    </row>
    <row r="53" spans="1:256" s="34" customFormat="1" ht="26.45" customHeight="1" x14ac:dyDescent="0.35">
      <c r="A53" s="8"/>
      <c r="B53" s="12" t="s">
        <v>259</v>
      </c>
      <c r="C53" s="12" t="s">
        <v>157</v>
      </c>
      <c r="D53" s="10">
        <v>2590100</v>
      </c>
      <c r="E53" s="92" t="s">
        <v>7</v>
      </c>
      <c r="F53" s="8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  <c r="IV53" s="33"/>
    </row>
  </sheetData>
  <mergeCells count="8">
    <mergeCell ref="A39:E39"/>
    <mergeCell ref="A37:E37"/>
    <mergeCell ref="A1:E1"/>
    <mergeCell ref="A4:E4"/>
    <mergeCell ref="A2:E2"/>
    <mergeCell ref="A38:E38"/>
    <mergeCell ref="A36:E36"/>
    <mergeCell ref="A3:E3"/>
  </mergeCells>
  <pageMargins left="0.98425196850393704" right="0.47244094488188981" top="0.98425196850393704" bottom="0.39370078740157483" header="0.7086614173228347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showGridLines="0" tabSelected="1" topLeftCell="A64" zoomScale="120" zoomScaleNormal="120" workbookViewId="0">
      <selection activeCell="A67" sqref="A67:J67"/>
    </sheetView>
  </sheetViews>
  <sheetFormatPr defaultColWidth="9" defaultRowHeight="24" customHeight="1" x14ac:dyDescent="0.3"/>
  <cols>
    <col min="1" max="1" width="25.85546875" style="1" bestFit="1" customWidth="1"/>
    <col min="2" max="2" width="10.140625" style="1" customWidth="1"/>
    <col min="3" max="3" width="7.140625" style="16" customWidth="1"/>
    <col min="4" max="4" width="14.85546875" style="16" customWidth="1"/>
    <col min="5" max="5" width="12.140625" style="1" customWidth="1"/>
    <col min="6" max="6" width="12.7109375" style="1" bestFit="1" customWidth="1"/>
    <col min="7" max="7" width="13.28515625" style="1" customWidth="1"/>
    <col min="8" max="8" width="15.140625" style="1" customWidth="1"/>
    <col min="9" max="9" width="13.140625" style="1" customWidth="1"/>
    <col min="10" max="10" width="8.85546875" style="1" bestFit="1" customWidth="1"/>
    <col min="11" max="11" width="7.5703125" style="1" bestFit="1" customWidth="1"/>
    <col min="12" max="12" width="15.85546875" style="16" customWidth="1"/>
    <col min="13" max="256" width="9" style="1" customWidth="1"/>
    <col min="257" max="16384" width="9" style="2"/>
  </cols>
  <sheetData>
    <row r="1" spans="1:256" ht="26.25" customHeight="1" x14ac:dyDescent="0.4">
      <c r="A1" s="405" t="s">
        <v>304</v>
      </c>
      <c r="B1" s="406"/>
      <c r="C1" s="406"/>
      <c r="D1" s="406"/>
      <c r="E1" s="406"/>
      <c r="F1" s="406"/>
      <c r="G1" s="406"/>
      <c r="H1" s="406"/>
      <c r="I1" s="406"/>
      <c r="J1" s="406"/>
      <c r="K1" s="480" t="s">
        <v>328</v>
      </c>
      <c r="L1" s="20"/>
    </row>
    <row r="2" spans="1:256" ht="26.45" customHeight="1" x14ac:dyDescent="0.35">
      <c r="A2" s="405" t="s">
        <v>155</v>
      </c>
      <c r="B2" s="406"/>
      <c r="C2" s="406"/>
      <c r="D2" s="406"/>
      <c r="E2" s="406"/>
      <c r="F2" s="406"/>
      <c r="G2" s="406"/>
      <c r="H2" s="406"/>
      <c r="I2" s="406"/>
      <c r="J2" s="406"/>
      <c r="K2" s="481"/>
      <c r="L2" s="20"/>
    </row>
    <row r="3" spans="1:256" ht="26.45" customHeight="1" x14ac:dyDescent="0.35">
      <c r="A3" s="405" t="s">
        <v>268</v>
      </c>
      <c r="B3" s="406"/>
      <c r="C3" s="406"/>
      <c r="D3" s="406"/>
      <c r="E3" s="406"/>
      <c r="F3" s="406"/>
      <c r="G3" s="406"/>
      <c r="H3" s="406"/>
      <c r="I3" s="406"/>
      <c r="J3" s="406"/>
      <c r="K3" s="481"/>
      <c r="L3" s="20"/>
    </row>
    <row r="4" spans="1:256" ht="26.45" customHeight="1" x14ac:dyDescent="0.35">
      <c r="A4" s="405" t="s">
        <v>245</v>
      </c>
      <c r="B4" s="406"/>
      <c r="C4" s="406"/>
      <c r="D4" s="406"/>
      <c r="E4" s="406"/>
      <c r="F4" s="406"/>
      <c r="G4" s="406"/>
      <c r="H4" s="406"/>
      <c r="I4" s="406"/>
      <c r="J4" s="406"/>
      <c r="K4" s="481"/>
      <c r="L4" s="20"/>
    </row>
    <row r="5" spans="1:256" ht="20.100000000000001" customHeigh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481"/>
      <c r="L5" s="20"/>
    </row>
    <row r="6" spans="1:256" ht="23.25" customHeight="1" x14ac:dyDescent="0.35">
      <c r="A6" s="102" t="s">
        <v>269</v>
      </c>
      <c r="B6" s="95"/>
      <c r="C6" s="95"/>
      <c r="D6" s="95"/>
      <c r="E6" s="95"/>
      <c r="F6" s="95"/>
      <c r="G6" s="95"/>
      <c r="H6" s="95"/>
      <c r="I6" s="95"/>
      <c r="J6" s="20"/>
      <c r="K6" s="481"/>
      <c r="L6" s="20"/>
    </row>
    <row r="7" spans="1:256" ht="23.25" customHeight="1" x14ac:dyDescent="0.3">
      <c r="A7" s="425" t="s">
        <v>270</v>
      </c>
      <c r="B7" s="458" t="s">
        <v>31</v>
      </c>
      <c r="C7" s="459"/>
      <c r="D7" s="458" t="s">
        <v>37</v>
      </c>
      <c r="E7" s="459"/>
      <c r="F7" s="475" t="s">
        <v>271</v>
      </c>
      <c r="G7" s="425" t="s">
        <v>111</v>
      </c>
      <c r="H7" s="425" t="s">
        <v>115</v>
      </c>
      <c r="I7" s="432" t="s">
        <v>6</v>
      </c>
      <c r="J7" s="456" t="s">
        <v>272</v>
      </c>
      <c r="K7" s="481"/>
      <c r="L7" s="20"/>
    </row>
    <row r="8" spans="1:256" ht="23.25" customHeight="1" x14ac:dyDescent="0.3">
      <c r="A8" s="467"/>
      <c r="B8" s="460"/>
      <c r="C8" s="461"/>
      <c r="D8" s="460"/>
      <c r="E8" s="461"/>
      <c r="F8" s="476"/>
      <c r="G8" s="467"/>
      <c r="H8" s="429"/>
      <c r="I8" s="477"/>
      <c r="J8" s="457"/>
      <c r="K8" s="481"/>
      <c r="L8" s="20"/>
    </row>
    <row r="9" spans="1:256" ht="23.25" customHeight="1" x14ac:dyDescent="0.35">
      <c r="A9" s="119"/>
      <c r="B9" s="128"/>
      <c r="C9" s="99"/>
      <c r="D9" s="128"/>
      <c r="E9" s="99"/>
      <c r="F9" s="119"/>
      <c r="G9" s="119"/>
      <c r="H9" s="119"/>
      <c r="I9" s="358"/>
      <c r="J9" s="360"/>
      <c r="K9" s="481"/>
      <c r="L9" s="20"/>
    </row>
    <row r="10" spans="1:256" s="4" customFormat="1" ht="23.25" customHeight="1" x14ac:dyDescent="0.35">
      <c r="A10" s="289" t="s">
        <v>273</v>
      </c>
      <c r="B10" s="462">
        <v>3148000</v>
      </c>
      <c r="C10" s="463"/>
      <c r="D10" s="462">
        <v>2057400</v>
      </c>
      <c r="E10" s="463"/>
      <c r="F10" s="122"/>
      <c r="G10" s="364">
        <v>121200</v>
      </c>
      <c r="H10" s="124">
        <v>87000</v>
      </c>
      <c r="I10" s="359">
        <f>SUM(B10:H10)</f>
        <v>5413600</v>
      </c>
      <c r="J10" s="365"/>
      <c r="K10" s="481"/>
      <c r="L10" s="15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23.25" customHeight="1" x14ac:dyDescent="0.3">
      <c r="A11" s="126"/>
      <c r="B11" s="129"/>
      <c r="C11" s="100"/>
      <c r="D11" s="129"/>
      <c r="E11" s="100"/>
      <c r="F11" s="126"/>
      <c r="G11" s="126"/>
      <c r="H11" s="126"/>
      <c r="I11" s="129"/>
      <c r="J11" s="361"/>
      <c r="K11" s="481"/>
      <c r="L11" s="20"/>
    </row>
    <row r="12" spans="1:256" ht="23.25" customHeight="1" x14ac:dyDescent="0.3">
      <c r="A12" s="126"/>
      <c r="B12" s="129"/>
      <c r="C12" s="100"/>
      <c r="D12" s="129"/>
      <c r="E12" s="100"/>
      <c r="F12" s="126"/>
      <c r="G12" s="126"/>
      <c r="H12" s="126"/>
      <c r="I12" s="129"/>
      <c r="J12" s="361"/>
      <c r="K12" s="481"/>
      <c r="L12" s="20"/>
    </row>
    <row r="13" spans="1:256" ht="23.25" customHeight="1" x14ac:dyDescent="0.3">
      <c r="A13" s="126"/>
      <c r="B13" s="129"/>
      <c r="C13" s="100"/>
      <c r="D13" s="129"/>
      <c r="E13" s="100"/>
      <c r="F13" s="126"/>
      <c r="G13" s="126"/>
      <c r="H13" s="126"/>
      <c r="I13" s="129"/>
      <c r="J13" s="361"/>
      <c r="K13" s="481"/>
      <c r="L13" s="20"/>
    </row>
    <row r="14" spans="1:256" ht="23.25" customHeight="1" x14ac:dyDescent="0.3">
      <c r="A14" s="126"/>
      <c r="B14" s="129"/>
      <c r="C14" s="100"/>
      <c r="D14" s="129"/>
      <c r="E14" s="100"/>
      <c r="F14" s="126"/>
      <c r="G14" s="126"/>
      <c r="H14" s="126"/>
      <c r="I14" s="129"/>
      <c r="J14" s="361"/>
      <c r="K14" s="481"/>
      <c r="L14" s="20"/>
    </row>
    <row r="15" spans="1:256" ht="23.25" customHeight="1" x14ac:dyDescent="0.3">
      <c r="A15" s="126"/>
      <c r="B15" s="129"/>
      <c r="C15" s="100"/>
      <c r="D15" s="129"/>
      <c r="E15" s="100"/>
      <c r="F15" s="126"/>
      <c r="G15" s="126"/>
      <c r="H15" s="126"/>
      <c r="I15" s="129"/>
      <c r="J15" s="361"/>
      <c r="K15" s="481"/>
      <c r="L15" s="20"/>
    </row>
    <row r="16" spans="1:256" ht="23.25" customHeight="1" x14ac:dyDescent="0.3">
      <c r="A16" s="126"/>
      <c r="B16" s="129"/>
      <c r="C16" s="100"/>
      <c r="D16" s="129"/>
      <c r="E16" s="100"/>
      <c r="F16" s="126"/>
      <c r="G16" s="126"/>
      <c r="H16" s="126"/>
      <c r="I16" s="129"/>
      <c r="J16" s="361"/>
      <c r="K16" s="481"/>
      <c r="L16" s="20"/>
    </row>
    <row r="17" spans="1:12" ht="23.25" customHeight="1" x14ac:dyDescent="0.3">
      <c r="A17" s="126"/>
      <c r="B17" s="129"/>
      <c r="C17" s="100"/>
      <c r="D17" s="129"/>
      <c r="E17" s="100"/>
      <c r="F17" s="126"/>
      <c r="G17" s="126"/>
      <c r="H17" s="126"/>
      <c r="I17" s="129"/>
      <c r="J17" s="361"/>
      <c r="K17" s="481"/>
      <c r="L17" s="20"/>
    </row>
    <row r="18" spans="1:12" ht="23.25" customHeight="1" x14ac:dyDescent="0.3">
      <c r="A18" s="126"/>
      <c r="B18" s="129"/>
      <c r="C18" s="100"/>
      <c r="D18" s="129"/>
      <c r="E18" s="100"/>
      <c r="F18" s="126"/>
      <c r="G18" s="126"/>
      <c r="H18" s="126"/>
      <c r="I18" s="129"/>
      <c r="J18" s="361"/>
      <c r="K18" s="481"/>
      <c r="L18" s="20"/>
    </row>
    <row r="19" spans="1:12" ht="23.25" customHeight="1" x14ac:dyDescent="0.3">
      <c r="A19" s="126"/>
      <c r="B19" s="130"/>
      <c r="C19" s="101"/>
      <c r="D19" s="130"/>
      <c r="E19" s="101"/>
      <c r="F19" s="127"/>
      <c r="G19" s="127"/>
      <c r="H19" s="127"/>
      <c r="I19" s="130"/>
      <c r="J19" s="361"/>
      <c r="K19" s="481"/>
      <c r="L19" s="20"/>
    </row>
    <row r="20" spans="1:12" ht="23.25" customHeight="1" x14ac:dyDescent="0.35">
      <c r="A20" s="366" t="s">
        <v>274</v>
      </c>
      <c r="B20" s="470">
        <f>SUM(B10:B19)</f>
        <v>3148000</v>
      </c>
      <c r="C20" s="465"/>
      <c r="D20" s="464">
        <f>SUM(D10:D19)</f>
        <v>2057400</v>
      </c>
      <c r="E20" s="465"/>
      <c r="F20" s="69" t="s">
        <v>162</v>
      </c>
      <c r="G20" s="52">
        <f>SUM(G10:G19)</f>
        <v>121200</v>
      </c>
      <c r="H20" s="86">
        <f>SUM(H10:H19)</f>
        <v>87000</v>
      </c>
      <c r="I20" s="317">
        <f>SUM(I10:I19)</f>
        <v>5413600</v>
      </c>
      <c r="J20" s="362"/>
      <c r="K20" s="481"/>
      <c r="L20" s="20"/>
    </row>
    <row r="21" spans="1:12" ht="23.25" customHeight="1" x14ac:dyDescent="0.35">
      <c r="A21" s="159"/>
      <c r="B21" s="346"/>
      <c r="C21" s="346"/>
      <c r="D21" s="346"/>
      <c r="E21" s="346"/>
      <c r="F21" s="143"/>
      <c r="G21" s="163"/>
      <c r="H21" s="347"/>
      <c r="I21" s="163"/>
      <c r="J21" s="20"/>
      <c r="K21" s="350"/>
      <c r="L21" s="20"/>
    </row>
    <row r="22" spans="1:12" ht="26.25" customHeight="1" x14ac:dyDescent="0.4">
      <c r="A22" s="405" t="s">
        <v>304</v>
      </c>
      <c r="B22" s="406"/>
      <c r="C22" s="406"/>
      <c r="D22" s="406"/>
      <c r="E22" s="406"/>
      <c r="F22" s="406"/>
      <c r="G22" s="406"/>
      <c r="H22" s="406"/>
      <c r="I22" s="406"/>
      <c r="J22" s="406"/>
      <c r="K22" s="480" t="s">
        <v>336</v>
      </c>
      <c r="L22" s="20"/>
    </row>
    <row r="23" spans="1:12" ht="26.45" customHeight="1" x14ac:dyDescent="0.35">
      <c r="A23" s="405" t="s">
        <v>155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81"/>
      <c r="L23" s="20"/>
    </row>
    <row r="24" spans="1:12" ht="26.45" customHeight="1" x14ac:dyDescent="0.35">
      <c r="A24" s="405" t="s">
        <v>268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81"/>
      <c r="L24" s="20"/>
    </row>
    <row r="25" spans="1:12" ht="26.45" customHeight="1" x14ac:dyDescent="0.35">
      <c r="A25" s="405" t="s">
        <v>245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81"/>
      <c r="L25" s="20"/>
    </row>
    <row r="26" spans="1:12" ht="20.100000000000001" customHeigh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481"/>
      <c r="L26" s="20"/>
    </row>
    <row r="27" spans="1:12" ht="23.45" customHeight="1" x14ac:dyDescent="0.35">
      <c r="A27" s="102" t="s">
        <v>275</v>
      </c>
      <c r="B27" s="95"/>
      <c r="C27" s="95"/>
      <c r="D27" s="95"/>
      <c r="E27" s="95"/>
      <c r="F27" s="95"/>
      <c r="G27" s="95"/>
      <c r="H27" s="95"/>
      <c r="I27" s="95"/>
      <c r="J27" s="20"/>
      <c r="K27" s="481"/>
      <c r="L27" s="20"/>
    </row>
    <row r="28" spans="1:12" ht="20.100000000000001" customHeight="1" x14ac:dyDescent="0.3">
      <c r="A28" s="425" t="s">
        <v>270</v>
      </c>
      <c r="B28" s="458" t="s">
        <v>31</v>
      </c>
      <c r="C28" s="459"/>
      <c r="D28" s="458" t="s">
        <v>37</v>
      </c>
      <c r="E28" s="459"/>
      <c r="F28" s="425" t="s">
        <v>271</v>
      </c>
      <c r="G28" s="425" t="s">
        <v>111</v>
      </c>
      <c r="H28" s="425" t="s">
        <v>115</v>
      </c>
      <c r="I28" s="432" t="s">
        <v>6</v>
      </c>
      <c r="J28" s="456" t="s">
        <v>272</v>
      </c>
      <c r="K28" s="481"/>
      <c r="L28" s="20"/>
    </row>
    <row r="29" spans="1:12" ht="20.100000000000001" customHeight="1" x14ac:dyDescent="0.3">
      <c r="A29" s="467"/>
      <c r="B29" s="460"/>
      <c r="C29" s="461"/>
      <c r="D29" s="460"/>
      <c r="E29" s="461"/>
      <c r="F29" s="467"/>
      <c r="G29" s="467"/>
      <c r="H29" s="429"/>
      <c r="I29" s="477"/>
      <c r="J29" s="457"/>
      <c r="K29" s="481"/>
      <c r="L29" s="20"/>
    </row>
    <row r="30" spans="1:12" ht="23.45" customHeight="1" x14ac:dyDescent="0.35">
      <c r="A30" s="119"/>
      <c r="B30" s="128"/>
      <c r="C30" s="99"/>
      <c r="D30" s="128"/>
      <c r="E30" s="99"/>
      <c r="F30" s="119"/>
      <c r="G30" s="119"/>
      <c r="H30" s="119"/>
      <c r="I30" s="358"/>
      <c r="J30" s="360"/>
      <c r="K30" s="481"/>
      <c r="L30" s="20"/>
    </row>
    <row r="31" spans="1:12" ht="23.45" customHeight="1" x14ac:dyDescent="0.35">
      <c r="A31" s="289" t="s">
        <v>273</v>
      </c>
      <c r="B31" s="468" t="s">
        <v>162</v>
      </c>
      <c r="C31" s="488"/>
      <c r="D31" s="468" t="s">
        <v>162</v>
      </c>
      <c r="E31" s="488"/>
      <c r="F31" s="121" t="s">
        <v>276</v>
      </c>
      <c r="G31" s="364">
        <v>17000000</v>
      </c>
      <c r="H31" s="121" t="s">
        <v>276</v>
      </c>
      <c r="I31" s="359">
        <f>SUM(G31)</f>
        <v>17000000</v>
      </c>
      <c r="J31" s="361"/>
      <c r="K31" s="481"/>
      <c r="L31" s="20"/>
    </row>
    <row r="32" spans="1:12" ht="20.100000000000001" customHeight="1" x14ac:dyDescent="0.3">
      <c r="A32" s="126"/>
      <c r="B32" s="129"/>
      <c r="C32" s="100"/>
      <c r="D32" s="129"/>
      <c r="E32" s="100"/>
      <c r="F32" s="126"/>
      <c r="G32" s="126"/>
      <c r="H32" s="126"/>
      <c r="I32" s="129"/>
      <c r="J32" s="361"/>
      <c r="K32" s="481"/>
      <c r="L32" s="20"/>
    </row>
    <row r="33" spans="1:256" ht="20.100000000000001" customHeight="1" x14ac:dyDescent="0.3">
      <c r="A33" s="126"/>
      <c r="B33" s="129"/>
      <c r="C33" s="100"/>
      <c r="D33" s="129"/>
      <c r="E33" s="100"/>
      <c r="F33" s="126"/>
      <c r="G33" s="126"/>
      <c r="H33" s="126"/>
      <c r="I33" s="129"/>
      <c r="J33" s="361"/>
      <c r="K33" s="481"/>
      <c r="L33" s="20"/>
    </row>
    <row r="34" spans="1:256" ht="20.100000000000001" customHeight="1" x14ac:dyDescent="0.3">
      <c r="A34" s="126"/>
      <c r="B34" s="129"/>
      <c r="C34" s="100"/>
      <c r="D34" s="129"/>
      <c r="E34" s="100"/>
      <c r="F34" s="126"/>
      <c r="G34" s="126"/>
      <c r="H34" s="126"/>
      <c r="I34" s="129"/>
      <c r="J34" s="361"/>
      <c r="K34" s="481"/>
      <c r="L34" s="20"/>
    </row>
    <row r="35" spans="1:256" ht="20.100000000000001" customHeight="1" x14ac:dyDescent="0.3">
      <c r="A35" s="126"/>
      <c r="B35" s="129"/>
      <c r="C35" s="100"/>
      <c r="D35" s="129"/>
      <c r="E35" s="100"/>
      <c r="F35" s="126"/>
      <c r="G35" s="126"/>
      <c r="H35" s="126"/>
      <c r="I35" s="129"/>
      <c r="J35" s="361"/>
      <c r="K35" s="481"/>
      <c r="L35" s="20"/>
    </row>
    <row r="36" spans="1:256" ht="20.100000000000001" customHeight="1" x14ac:dyDescent="0.3">
      <c r="A36" s="126"/>
      <c r="B36" s="129"/>
      <c r="C36" s="100"/>
      <c r="D36" s="129"/>
      <c r="E36" s="100"/>
      <c r="F36" s="126"/>
      <c r="G36" s="126"/>
      <c r="H36" s="126"/>
      <c r="I36" s="129"/>
      <c r="J36" s="361"/>
      <c r="K36" s="481"/>
      <c r="L36" s="20"/>
    </row>
    <row r="37" spans="1:256" ht="20.100000000000001" customHeight="1" x14ac:dyDescent="0.3">
      <c r="A37" s="126"/>
      <c r="B37" s="129"/>
      <c r="C37" s="100"/>
      <c r="D37" s="129"/>
      <c r="E37" s="100"/>
      <c r="F37" s="126"/>
      <c r="G37" s="126"/>
      <c r="H37" s="126"/>
      <c r="I37" s="129"/>
      <c r="J37" s="361"/>
      <c r="K37" s="481"/>
      <c r="L37" s="20"/>
    </row>
    <row r="38" spans="1:256" ht="20.100000000000001" customHeight="1" x14ac:dyDescent="0.3">
      <c r="A38" s="126"/>
      <c r="B38" s="129"/>
      <c r="C38" s="100"/>
      <c r="D38" s="129"/>
      <c r="E38" s="100"/>
      <c r="F38" s="126"/>
      <c r="G38" s="126"/>
      <c r="H38" s="126"/>
      <c r="I38" s="129"/>
      <c r="J38" s="361"/>
      <c r="K38" s="481"/>
      <c r="L38" s="20"/>
    </row>
    <row r="39" spans="1:256" ht="20.100000000000001" customHeight="1" x14ac:dyDescent="0.3">
      <c r="A39" s="126"/>
      <c r="B39" s="129"/>
      <c r="C39" s="100"/>
      <c r="D39" s="129"/>
      <c r="E39" s="100"/>
      <c r="F39" s="126"/>
      <c r="G39" s="126"/>
      <c r="H39" s="126"/>
      <c r="I39" s="129"/>
      <c r="J39" s="361"/>
      <c r="K39" s="481"/>
      <c r="L39" s="20"/>
    </row>
    <row r="40" spans="1:256" ht="20.100000000000001" customHeight="1" x14ac:dyDescent="0.3">
      <c r="A40" s="126"/>
      <c r="B40" s="129"/>
      <c r="C40" s="100"/>
      <c r="D40" s="129"/>
      <c r="E40" s="100"/>
      <c r="F40" s="126"/>
      <c r="G40" s="126"/>
      <c r="H40" s="126"/>
      <c r="I40" s="129"/>
      <c r="J40" s="361"/>
      <c r="K40" s="481"/>
      <c r="L40" s="20"/>
    </row>
    <row r="41" spans="1:256" ht="23.45" customHeight="1" x14ac:dyDescent="0.35">
      <c r="A41" s="367" t="s">
        <v>274</v>
      </c>
      <c r="B41" s="484" t="s">
        <v>276</v>
      </c>
      <c r="C41" s="485"/>
      <c r="D41" s="484" t="s">
        <v>276</v>
      </c>
      <c r="E41" s="485"/>
      <c r="F41" s="368" t="s">
        <v>276</v>
      </c>
      <c r="G41" s="369">
        <f>SUM(G31:G40)</f>
        <v>17000000</v>
      </c>
      <c r="H41" s="368" t="s">
        <v>276</v>
      </c>
      <c r="I41" s="370">
        <f>SUM(I31:I40)</f>
        <v>17000000</v>
      </c>
      <c r="J41" s="362"/>
      <c r="K41" s="481"/>
      <c r="L41" s="20"/>
    </row>
    <row r="42" spans="1:256" s="17" customFormat="1" ht="28.5" customHeight="1" x14ac:dyDescent="0.35">
      <c r="A42" s="159"/>
      <c r="B42" s="159"/>
      <c r="C42" s="349"/>
      <c r="D42" s="159"/>
      <c r="E42" s="349"/>
      <c r="F42" s="159"/>
      <c r="G42" s="10"/>
      <c r="H42" s="159"/>
      <c r="I42" s="10"/>
      <c r="J42" s="20"/>
      <c r="K42" s="350"/>
      <c r="L42" s="20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</row>
    <row r="43" spans="1:256" s="17" customFormat="1" ht="23.45" customHeight="1" x14ac:dyDescent="0.35">
      <c r="A43" s="159"/>
      <c r="B43" s="159"/>
      <c r="C43" s="349"/>
      <c r="D43" s="159"/>
      <c r="E43" s="349"/>
      <c r="F43" s="159"/>
      <c r="G43" s="10"/>
      <c r="H43" s="159"/>
      <c r="I43" s="10"/>
      <c r="J43" s="20"/>
      <c r="K43" s="350"/>
      <c r="L43" s="20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</row>
    <row r="44" spans="1:256" ht="30.75" customHeight="1" x14ac:dyDescent="0.4">
      <c r="A44" s="405" t="s">
        <v>304</v>
      </c>
      <c r="B44" s="406"/>
      <c r="C44" s="406"/>
      <c r="D44" s="406"/>
      <c r="E44" s="406"/>
      <c r="F44" s="406"/>
      <c r="G44" s="406"/>
      <c r="H44" s="406"/>
      <c r="I44" s="406"/>
      <c r="J44" s="406"/>
      <c r="K44" s="480" t="s">
        <v>337</v>
      </c>
      <c r="L44" s="20"/>
    </row>
    <row r="45" spans="1:256" ht="26.45" customHeight="1" x14ac:dyDescent="0.35">
      <c r="A45" s="405" t="s">
        <v>155</v>
      </c>
      <c r="B45" s="406"/>
      <c r="C45" s="406"/>
      <c r="D45" s="406"/>
      <c r="E45" s="406"/>
      <c r="F45" s="406"/>
      <c r="G45" s="406"/>
      <c r="H45" s="406"/>
      <c r="I45" s="406"/>
      <c r="J45" s="406"/>
      <c r="K45" s="481"/>
      <c r="L45" s="20"/>
    </row>
    <row r="46" spans="1:256" ht="26.25" customHeight="1" x14ac:dyDescent="0.35">
      <c r="A46" s="405" t="s">
        <v>268</v>
      </c>
      <c r="B46" s="406"/>
      <c r="C46" s="406"/>
      <c r="D46" s="406"/>
      <c r="E46" s="406"/>
      <c r="F46" s="406"/>
      <c r="G46" s="406"/>
      <c r="H46" s="406"/>
      <c r="I46" s="406"/>
      <c r="J46" s="406"/>
      <c r="K46" s="481"/>
      <c r="L46" s="20"/>
    </row>
    <row r="47" spans="1:256" ht="26.45" customHeight="1" x14ac:dyDescent="0.35">
      <c r="A47" s="405" t="s">
        <v>260</v>
      </c>
      <c r="B47" s="406"/>
      <c r="C47" s="406"/>
      <c r="D47" s="406"/>
      <c r="E47" s="406"/>
      <c r="F47" s="406"/>
      <c r="G47" s="406"/>
      <c r="H47" s="406"/>
      <c r="I47" s="406"/>
      <c r="J47" s="406"/>
      <c r="K47" s="481"/>
      <c r="L47" s="20"/>
    </row>
    <row r="48" spans="1:256" ht="20.100000000000001" customHeight="1" x14ac:dyDescent="0.3">
      <c r="A48" s="95"/>
      <c r="B48" s="95"/>
      <c r="C48" s="95"/>
      <c r="D48" s="95"/>
      <c r="E48" s="95"/>
      <c r="F48" s="95"/>
      <c r="G48" s="95"/>
      <c r="H48" s="95"/>
      <c r="I48" s="95"/>
      <c r="J48" s="20"/>
      <c r="K48" s="481"/>
      <c r="L48" s="20"/>
    </row>
    <row r="49" spans="1:256" ht="23.45" customHeight="1" x14ac:dyDescent="0.35">
      <c r="A49" s="425" t="s">
        <v>270</v>
      </c>
      <c r="B49" s="478" t="s">
        <v>277</v>
      </c>
      <c r="C49" s="479"/>
      <c r="D49" s="372" t="s">
        <v>278</v>
      </c>
      <c r="E49" s="373" t="s">
        <v>279</v>
      </c>
      <c r="F49" s="176" t="s">
        <v>280</v>
      </c>
      <c r="G49" s="489" t="s">
        <v>318</v>
      </c>
      <c r="H49" s="490"/>
      <c r="I49" s="432" t="s">
        <v>6</v>
      </c>
      <c r="J49" s="456" t="s">
        <v>272</v>
      </c>
      <c r="K49" s="481"/>
      <c r="L49" s="20"/>
    </row>
    <row r="50" spans="1:256" ht="23.45" customHeight="1" x14ac:dyDescent="0.35">
      <c r="A50" s="467"/>
      <c r="B50" s="482" t="s">
        <v>281</v>
      </c>
      <c r="C50" s="483"/>
      <c r="D50" s="374" t="s">
        <v>282</v>
      </c>
      <c r="E50" s="375" t="s">
        <v>283</v>
      </c>
      <c r="F50" s="374" t="s">
        <v>284</v>
      </c>
      <c r="G50" s="491" t="s">
        <v>319</v>
      </c>
      <c r="H50" s="492"/>
      <c r="I50" s="477"/>
      <c r="J50" s="457"/>
      <c r="K50" s="481"/>
      <c r="L50" s="20"/>
    </row>
    <row r="51" spans="1:256" ht="23.45" customHeight="1" x14ac:dyDescent="0.35">
      <c r="A51" s="119"/>
      <c r="B51" s="128"/>
      <c r="C51" s="99"/>
      <c r="D51" s="128"/>
      <c r="E51" s="353"/>
      <c r="F51" s="119"/>
      <c r="G51" s="129"/>
      <c r="H51" s="100"/>
      <c r="I51" s="358"/>
      <c r="J51" s="360"/>
      <c r="K51" s="481"/>
      <c r="L51" s="20"/>
    </row>
    <row r="52" spans="1:256" s="4" customFormat="1" ht="23.45" customHeight="1" x14ac:dyDescent="0.35">
      <c r="A52" s="121" t="s">
        <v>285</v>
      </c>
      <c r="B52" s="471">
        <v>700000</v>
      </c>
      <c r="C52" s="472"/>
      <c r="D52" s="133">
        <v>1500000</v>
      </c>
      <c r="E52" s="354">
        <v>387100</v>
      </c>
      <c r="F52" s="364">
        <v>3000</v>
      </c>
      <c r="G52" s="473" t="s">
        <v>276</v>
      </c>
      <c r="H52" s="474"/>
      <c r="I52" s="359">
        <f>SUM(B52:F52)</f>
        <v>2590100</v>
      </c>
      <c r="J52" s="365"/>
      <c r="K52" s="481"/>
      <c r="L52" s="38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ht="20.100000000000001" customHeight="1" x14ac:dyDescent="0.3">
      <c r="A53" s="126"/>
      <c r="B53" s="129"/>
      <c r="C53" s="100"/>
      <c r="D53" s="129"/>
      <c r="E53" s="355"/>
      <c r="F53" s="126"/>
      <c r="G53" s="129"/>
      <c r="H53" s="100"/>
      <c r="I53" s="129"/>
      <c r="J53" s="361"/>
      <c r="K53" s="481"/>
      <c r="L53" s="20"/>
    </row>
    <row r="54" spans="1:256" ht="20.100000000000001" customHeight="1" x14ac:dyDescent="0.3">
      <c r="A54" s="126"/>
      <c r="B54" s="129"/>
      <c r="C54" s="100"/>
      <c r="D54" s="129"/>
      <c r="E54" s="355"/>
      <c r="F54" s="126"/>
      <c r="G54" s="129"/>
      <c r="H54" s="100"/>
      <c r="I54" s="129"/>
      <c r="J54" s="361"/>
      <c r="K54" s="481"/>
      <c r="L54" s="20"/>
    </row>
    <row r="55" spans="1:256" ht="20.100000000000001" customHeight="1" x14ac:dyDescent="0.3">
      <c r="A55" s="126"/>
      <c r="B55" s="129"/>
      <c r="C55" s="100"/>
      <c r="D55" s="129"/>
      <c r="E55" s="355"/>
      <c r="F55" s="126"/>
      <c r="G55" s="129"/>
      <c r="H55" s="100"/>
      <c r="I55" s="129"/>
      <c r="J55" s="361"/>
      <c r="K55" s="481"/>
      <c r="L55" s="20"/>
    </row>
    <row r="56" spans="1:256" ht="20.100000000000001" customHeight="1" x14ac:dyDescent="0.3">
      <c r="A56" s="126"/>
      <c r="B56" s="129"/>
      <c r="C56" s="100"/>
      <c r="D56" s="129"/>
      <c r="E56" s="355"/>
      <c r="F56" s="126"/>
      <c r="G56" s="129"/>
      <c r="H56" s="100"/>
      <c r="I56" s="129"/>
      <c r="J56" s="361"/>
      <c r="K56" s="481"/>
      <c r="L56" s="20"/>
    </row>
    <row r="57" spans="1:256" ht="20.100000000000001" customHeight="1" x14ac:dyDescent="0.3">
      <c r="A57" s="126"/>
      <c r="B57" s="129"/>
      <c r="C57" s="100"/>
      <c r="D57" s="129"/>
      <c r="E57" s="355"/>
      <c r="F57" s="126"/>
      <c r="G57" s="129"/>
      <c r="H57" s="100"/>
      <c r="I57" s="129"/>
      <c r="J57" s="361"/>
      <c r="K57" s="481"/>
      <c r="L57" s="20"/>
    </row>
    <row r="58" spans="1:256" ht="20.100000000000001" customHeight="1" x14ac:dyDescent="0.3">
      <c r="A58" s="126"/>
      <c r="B58" s="129"/>
      <c r="C58" s="100"/>
      <c r="D58" s="129"/>
      <c r="E58" s="355"/>
      <c r="F58" s="126"/>
      <c r="G58" s="129"/>
      <c r="H58" s="100"/>
      <c r="I58" s="129"/>
      <c r="J58" s="361"/>
      <c r="K58" s="481"/>
      <c r="L58" s="20"/>
    </row>
    <row r="59" spans="1:256" ht="20.100000000000001" customHeight="1" x14ac:dyDescent="0.3">
      <c r="A59" s="126"/>
      <c r="B59" s="129"/>
      <c r="C59" s="100"/>
      <c r="D59" s="129"/>
      <c r="E59" s="355"/>
      <c r="F59" s="126"/>
      <c r="G59" s="129"/>
      <c r="H59" s="100"/>
      <c r="I59" s="129"/>
      <c r="J59" s="361"/>
      <c r="K59" s="481"/>
      <c r="L59" s="20"/>
    </row>
    <row r="60" spans="1:256" ht="20.100000000000001" customHeight="1" x14ac:dyDescent="0.3">
      <c r="A60" s="126"/>
      <c r="B60" s="129"/>
      <c r="C60" s="100"/>
      <c r="D60" s="129"/>
      <c r="E60" s="355"/>
      <c r="F60" s="126"/>
      <c r="G60" s="129"/>
      <c r="H60" s="100"/>
      <c r="I60" s="129"/>
      <c r="J60" s="361"/>
      <c r="K60" s="481"/>
      <c r="L60" s="20"/>
    </row>
    <row r="61" spans="1:256" ht="20.100000000000001" customHeight="1" x14ac:dyDescent="0.3">
      <c r="A61" s="126"/>
      <c r="B61" s="129"/>
      <c r="C61" s="100"/>
      <c r="D61" s="129"/>
      <c r="E61" s="355"/>
      <c r="F61" s="126"/>
      <c r="G61" s="129"/>
      <c r="H61" s="100"/>
      <c r="I61" s="129"/>
      <c r="J61" s="361"/>
      <c r="K61" s="481"/>
      <c r="L61" s="20"/>
    </row>
    <row r="62" spans="1:256" ht="20.100000000000001" customHeight="1" x14ac:dyDescent="0.3">
      <c r="A62" s="126"/>
      <c r="B62" s="130"/>
      <c r="C62" s="101"/>
      <c r="D62" s="130"/>
      <c r="E62" s="356"/>
      <c r="F62" s="127"/>
      <c r="G62" s="130"/>
      <c r="H62" s="101"/>
      <c r="I62" s="130"/>
      <c r="J62" s="361"/>
      <c r="K62" s="481"/>
      <c r="L62" s="20"/>
    </row>
    <row r="63" spans="1:256" ht="23.45" customHeight="1" x14ac:dyDescent="0.35">
      <c r="A63" s="366" t="s">
        <v>274</v>
      </c>
      <c r="B63" s="486">
        <f>SUM(B52:B62)</f>
        <v>700000</v>
      </c>
      <c r="C63" s="487"/>
      <c r="D63" s="131">
        <f>SUM(D52:D62)</f>
        <v>1500000</v>
      </c>
      <c r="E63" s="357">
        <f>SUM(E52:E62)</f>
        <v>387100</v>
      </c>
      <c r="F63" s="52">
        <f>SUM(F52:F62)</f>
        <v>3000</v>
      </c>
      <c r="G63" s="437" t="s">
        <v>276</v>
      </c>
      <c r="H63" s="466"/>
      <c r="I63" s="317">
        <f>SUM(I52:I62)</f>
        <v>2590100</v>
      </c>
      <c r="J63" s="362"/>
      <c r="K63" s="481"/>
      <c r="L63" s="20"/>
    </row>
    <row r="64" spans="1:256" ht="23.45" customHeight="1" x14ac:dyDescent="0.35">
      <c r="A64" s="159"/>
      <c r="B64" s="351"/>
      <c r="C64" s="352"/>
      <c r="D64" s="346"/>
      <c r="E64" s="346"/>
      <c r="F64" s="163"/>
      <c r="G64" s="143"/>
      <c r="H64" s="348"/>
      <c r="I64" s="163"/>
      <c r="J64" s="20"/>
      <c r="K64" s="350"/>
      <c r="L64" s="20"/>
    </row>
    <row r="65" spans="1:256" ht="23.45" customHeight="1" x14ac:dyDescent="0.35">
      <c r="A65" s="159"/>
      <c r="B65" s="376"/>
      <c r="C65" s="377"/>
      <c r="D65" s="371"/>
      <c r="E65" s="371"/>
      <c r="F65" s="10"/>
      <c r="G65" s="159"/>
      <c r="H65" s="349"/>
      <c r="I65" s="10"/>
      <c r="J65" s="20"/>
      <c r="K65" s="350"/>
      <c r="L65" s="20"/>
    </row>
    <row r="66" spans="1:256" ht="29.25" customHeight="1" x14ac:dyDescent="0.4">
      <c r="A66" s="405" t="s">
        <v>304</v>
      </c>
      <c r="B66" s="406"/>
      <c r="C66" s="406"/>
      <c r="D66" s="406"/>
      <c r="E66" s="406"/>
      <c r="F66" s="406"/>
      <c r="G66" s="406"/>
      <c r="H66" s="406"/>
      <c r="I66" s="406"/>
      <c r="J66" s="406"/>
      <c r="K66" s="452" t="s">
        <v>340</v>
      </c>
      <c r="L66" s="20"/>
    </row>
    <row r="67" spans="1:256" ht="26.45" customHeight="1" x14ac:dyDescent="0.35">
      <c r="A67" s="405" t="s">
        <v>155</v>
      </c>
      <c r="B67" s="406"/>
      <c r="C67" s="406"/>
      <c r="D67" s="406"/>
      <c r="E67" s="406"/>
      <c r="F67" s="406"/>
      <c r="G67" s="406"/>
      <c r="H67" s="406"/>
      <c r="I67" s="406"/>
      <c r="J67" s="406"/>
      <c r="K67" s="453"/>
      <c r="L67" s="20"/>
    </row>
    <row r="68" spans="1:256" ht="20.100000000000001" customHeight="1" x14ac:dyDescent="0.3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453"/>
      <c r="L68" s="20"/>
    </row>
    <row r="69" spans="1:256" ht="20.100000000000001" customHeight="1" x14ac:dyDescent="0.3">
      <c r="A69" s="425" t="s">
        <v>270</v>
      </c>
      <c r="B69" s="458" t="s">
        <v>31</v>
      </c>
      <c r="C69" s="459"/>
      <c r="D69" s="458" t="s">
        <v>37</v>
      </c>
      <c r="E69" s="459"/>
      <c r="F69" s="425" t="s">
        <v>271</v>
      </c>
      <c r="G69" s="425" t="s">
        <v>111</v>
      </c>
      <c r="H69" s="425" t="s">
        <v>115</v>
      </c>
      <c r="I69" s="425" t="s">
        <v>6</v>
      </c>
      <c r="J69" s="425" t="s">
        <v>272</v>
      </c>
      <c r="K69" s="454"/>
      <c r="L69" s="20"/>
    </row>
    <row r="70" spans="1:256" ht="20.100000000000001" customHeight="1" x14ac:dyDescent="0.3">
      <c r="A70" s="467"/>
      <c r="B70" s="460"/>
      <c r="C70" s="461"/>
      <c r="D70" s="460"/>
      <c r="E70" s="461"/>
      <c r="F70" s="467"/>
      <c r="G70" s="429"/>
      <c r="H70" s="429"/>
      <c r="I70" s="467"/>
      <c r="J70" s="467"/>
      <c r="K70" s="454"/>
      <c r="L70" s="20"/>
    </row>
    <row r="71" spans="1:256" ht="23.45" customHeight="1" x14ac:dyDescent="0.35">
      <c r="A71" s="134" t="s">
        <v>245</v>
      </c>
      <c r="B71" s="128"/>
      <c r="C71" s="99"/>
      <c r="D71" s="128"/>
      <c r="E71" s="99"/>
      <c r="F71" s="119"/>
      <c r="G71" s="119"/>
      <c r="H71" s="119"/>
      <c r="I71" s="120"/>
      <c r="J71" s="119"/>
      <c r="K71" s="454"/>
      <c r="L71" s="20"/>
    </row>
    <row r="72" spans="1:256" ht="23.45" customHeight="1" x14ac:dyDescent="0.35">
      <c r="A72" s="389" t="s">
        <v>286</v>
      </c>
      <c r="B72" s="135"/>
      <c r="C72" s="100"/>
      <c r="D72" s="135"/>
      <c r="E72" s="136"/>
      <c r="F72" s="126"/>
      <c r="G72" s="123"/>
      <c r="H72" s="126"/>
      <c r="I72" s="125"/>
      <c r="J72" s="126"/>
      <c r="K72" s="454"/>
      <c r="L72" s="20"/>
    </row>
    <row r="73" spans="1:256" s="4" customFormat="1" ht="23.45" customHeight="1" x14ac:dyDescent="0.35">
      <c r="A73" s="395" t="s">
        <v>320</v>
      </c>
      <c r="B73" s="462">
        <v>3148000</v>
      </c>
      <c r="C73" s="463"/>
      <c r="D73" s="462">
        <v>2057400</v>
      </c>
      <c r="E73" s="463"/>
      <c r="F73" s="122"/>
      <c r="G73" s="364">
        <v>121200</v>
      </c>
      <c r="H73" s="124">
        <v>87000</v>
      </c>
      <c r="I73" s="396">
        <f>SUM(B73+D73+E73+G73+H73)</f>
        <v>5413600</v>
      </c>
      <c r="J73" s="378"/>
      <c r="K73" s="454"/>
      <c r="L73" s="158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4" customFormat="1" ht="23.45" customHeight="1" x14ac:dyDescent="0.35">
      <c r="A74" s="395" t="s">
        <v>321</v>
      </c>
      <c r="B74" s="468" t="s">
        <v>287</v>
      </c>
      <c r="C74" s="469"/>
      <c r="D74" s="468" t="s">
        <v>288</v>
      </c>
      <c r="E74" s="469"/>
      <c r="F74" s="122"/>
      <c r="G74" s="364">
        <v>17000000</v>
      </c>
      <c r="H74" s="137"/>
      <c r="I74" s="125">
        <f>SUM(G74)</f>
        <v>17000000</v>
      </c>
      <c r="J74" s="378"/>
      <c r="K74" s="454"/>
      <c r="L74" s="158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ht="20.100000000000001" customHeight="1" x14ac:dyDescent="0.3">
      <c r="A75" s="126"/>
      <c r="B75" s="129"/>
      <c r="C75" s="100"/>
      <c r="D75" s="129"/>
      <c r="E75" s="100"/>
      <c r="F75" s="126"/>
      <c r="G75" s="126"/>
      <c r="H75" s="126"/>
      <c r="I75" s="126"/>
      <c r="J75" s="126"/>
      <c r="K75" s="454"/>
      <c r="L75" s="20"/>
    </row>
    <row r="76" spans="1:256" ht="20.100000000000001" customHeight="1" x14ac:dyDescent="0.3">
      <c r="A76" s="126"/>
      <c r="B76" s="129"/>
      <c r="C76" s="100"/>
      <c r="D76" s="129"/>
      <c r="E76" s="100"/>
      <c r="F76" s="126"/>
      <c r="G76" s="126"/>
      <c r="H76" s="126"/>
      <c r="I76" s="126"/>
      <c r="J76" s="126"/>
      <c r="K76" s="454"/>
      <c r="L76" s="20"/>
    </row>
    <row r="77" spans="1:256" ht="20.100000000000001" customHeight="1" x14ac:dyDescent="0.3">
      <c r="A77" s="126"/>
      <c r="B77" s="129"/>
      <c r="C77" s="100"/>
      <c r="D77" s="129"/>
      <c r="E77" s="100"/>
      <c r="F77" s="126"/>
      <c r="G77" s="126"/>
      <c r="H77" s="126"/>
      <c r="I77" s="126"/>
      <c r="J77" s="126"/>
      <c r="K77" s="454"/>
      <c r="L77" s="20"/>
    </row>
    <row r="78" spans="1:256" ht="20.100000000000001" customHeight="1" x14ac:dyDescent="0.3">
      <c r="A78" s="126"/>
      <c r="B78" s="130"/>
      <c r="C78" s="101"/>
      <c r="D78" s="130"/>
      <c r="E78" s="101"/>
      <c r="F78" s="127"/>
      <c r="G78" s="127"/>
      <c r="H78" s="127"/>
      <c r="I78" s="127"/>
      <c r="J78" s="126"/>
      <c r="K78" s="454"/>
      <c r="L78" s="20"/>
    </row>
    <row r="79" spans="1:256" ht="23.45" customHeight="1" x14ac:dyDescent="0.35">
      <c r="A79" s="366" t="s">
        <v>274</v>
      </c>
      <c r="B79" s="470">
        <f>SUM(B72:B78)</f>
        <v>3148000</v>
      </c>
      <c r="C79" s="465"/>
      <c r="D79" s="464">
        <f>SUM(D72:D78)</f>
        <v>2057400</v>
      </c>
      <c r="E79" s="465"/>
      <c r="F79" s="69" t="s">
        <v>276</v>
      </c>
      <c r="G79" s="52">
        <f>SUM(G72:G78)</f>
        <v>17121200</v>
      </c>
      <c r="H79" s="52">
        <f>SUM(H72:H78)</f>
        <v>87000</v>
      </c>
      <c r="I79" s="397">
        <f>SUM(I72:I78)</f>
        <v>22413600</v>
      </c>
      <c r="J79" s="127"/>
      <c r="K79" s="454"/>
      <c r="L79" s="20"/>
    </row>
    <row r="80" spans="1:256" s="4" customFormat="1" ht="29.45" customHeight="1" x14ac:dyDescent="0.35">
      <c r="A80" s="386"/>
      <c r="B80" s="398"/>
      <c r="C80" s="398"/>
      <c r="D80" s="204" t="s">
        <v>260</v>
      </c>
      <c r="E80" s="138"/>
      <c r="F80" s="138"/>
      <c r="G80" s="138"/>
      <c r="H80" s="138"/>
      <c r="I80" s="398"/>
      <c r="J80" s="398"/>
      <c r="K80" s="453"/>
      <c r="L80" s="386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s="4" customFormat="1" ht="26.45" customHeight="1" x14ac:dyDescent="0.35">
      <c r="A81" s="386"/>
      <c r="B81" s="386"/>
      <c r="C81" s="386"/>
      <c r="D81" s="7" t="s">
        <v>289</v>
      </c>
      <c r="E81" s="9"/>
      <c r="F81" s="9"/>
      <c r="G81" s="386"/>
      <c r="H81" s="10">
        <f>SUM(H82:H85)</f>
        <v>2590100</v>
      </c>
      <c r="I81" s="11" t="s">
        <v>7</v>
      </c>
      <c r="J81" s="386"/>
      <c r="K81" s="453"/>
      <c r="L81" s="386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s="4" customFormat="1" ht="23.45" customHeight="1" x14ac:dyDescent="0.35">
      <c r="A82" s="386"/>
      <c r="B82" s="386"/>
      <c r="C82" s="386"/>
      <c r="D82" s="386"/>
      <c r="E82" s="12" t="s">
        <v>290</v>
      </c>
      <c r="F82" s="386"/>
      <c r="G82" s="386"/>
      <c r="H82" s="13">
        <v>700000</v>
      </c>
      <c r="I82" s="25" t="s">
        <v>7</v>
      </c>
      <c r="J82" s="386"/>
      <c r="K82" s="453"/>
      <c r="L82" s="38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s="4" customFormat="1" ht="23.45" customHeight="1" x14ac:dyDescent="0.35">
      <c r="A83" s="386"/>
      <c r="B83" s="386"/>
      <c r="C83" s="386"/>
      <c r="D83" s="386"/>
      <c r="E83" s="12" t="s">
        <v>291</v>
      </c>
      <c r="F83" s="386"/>
      <c r="G83" s="386"/>
      <c r="H83" s="13">
        <v>1500000</v>
      </c>
      <c r="I83" s="25" t="s">
        <v>7</v>
      </c>
      <c r="J83" s="386"/>
      <c r="K83" s="453"/>
      <c r="L83" s="386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s="4" customFormat="1" ht="23.45" customHeight="1" x14ac:dyDescent="0.35">
      <c r="A84" s="386"/>
      <c r="B84" s="386"/>
      <c r="C84" s="386"/>
      <c r="D84" s="386"/>
      <c r="E84" s="12" t="s">
        <v>292</v>
      </c>
      <c r="F84" s="386"/>
      <c r="G84" s="386"/>
      <c r="H84" s="13">
        <v>3000</v>
      </c>
      <c r="I84" s="25" t="s">
        <v>7</v>
      </c>
      <c r="J84" s="386"/>
      <c r="K84" s="453"/>
      <c r="L84" s="35">
        <f>15427200+1153000</f>
        <v>16580200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s="4" customFormat="1" ht="23.45" customHeight="1" x14ac:dyDescent="0.35">
      <c r="A85" s="386"/>
      <c r="B85" s="386"/>
      <c r="C85" s="386"/>
      <c r="D85" s="386"/>
      <c r="E85" s="12" t="s">
        <v>28</v>
      </c>
      <c r="F85" s="386"/>
      <c r="G85" s="386"/>
      <c r="H85" s="13">
        <v>387100</v>
      </c>
      <c r="I85" s="25" t="s">
        <v>7</v>
      </c>
      <c r="J85" s="386"/>
      <c r="K85" s="455"/>
      <c r="L85" s="386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ht="26.45" customHeight="1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380"/>
      <c r="L86" s="20"/>
    </row>
    <row r="87" spans="1:256" ht="26.45" customHeight="1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379"/>
      <c r="L87" s="20"/>
    </row>
    <row r="88" spans="1:256" ht="26.45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363"/>
      <c r="L88" s="20"/>
    </row>
  </sheetData>
  <mergeCells count="67">
    <mergeCell ref="B63:C63"/>
    <mergeCell ref="B31:C31"/>
    <mergeCell ref="H7:H8"/>
    <mergeCell ref="K44:K63"/>
    <mergeCell ref="A44:J44"/>
    <mergeCell ref="H28:H29"/>
    <mergeCell ref="I49:I50"/>
    <mergeCell ref="J28:J29"/>
    <mergeCell ref="G49:H49"/>
    <mergeCell ref="G50:H50"/>
    <mergeCell ref="D41:E41"/>
    <mergeCell ref="K22:K41"/>
    <mergeCell ref="F28:F29"/>
    <mergeCell ref="D31:E31"/>
    <mergeCell ref="J7:J8"/>
    <mergeCell ref="D7:E8"/>
    <mergeCell ref="K1:K20"/>
    <mergeCell ref="B50:C50"/>
    <mergeCell ref="G28:G29"/>
    <mergeCell ref="A47:J47"/>
    <mergeCell ref="B41:C41"/>
    <mergeCell ref="A3:J3"/>
    <mergeCell ref="A1:J1"/>
    <mergeCell ref="A2:J2"/>
    <mergeCell ref="A4:J4"/>
    <mergeCell ref="A24:J24"/>
    <mergeCell ref="B7:C8"/>
    <mergeCell ref="D10:E10"/>
    <mergeCell ref="D28:E29"/>
    <mergeCell ref="B28:C29"/>
    <mergeCell ref="I28:I29"/>
    <mergeCell ref="A49:A50"/>
    <mergeCell ref="A46:J46"/>
    <mergeCell ref="B10:C10"/>
    <mergeCell ref="B20:C20"/>
    <mergeCell ref="A25:J25"/>
    <mergeCell ref="B49:C49"/>
    <mergeCell ref="D20:E20"/>
    <mergeCell ref="A45:J45"/>
    <mergeCell ref="F7:F8"/>
    <mergeCell ref="A28:A29"/>
    <mergeCell ref="I7:I8"/>
    <mergeCell ref="G7:G8"/>
    <mergeCell ref="A22:J22"/>
    <mergeCell ref="A23:J23"/>
    <mergeCell ref="A7:A8"/>
    <mergeCell ref="A69:A70"/>
    <mergeCell ref="A67:J67"/>
    <mergeCell ref="H69:H70"/>
    <mergeCell ref="B69:C70"/>
    <mergeCell ref="G69:G70"/>
    <mergeCell ref="K66:K85"/>
    <mergeCell ref="J49:J50"/>
    <mergeCell ref="D69:E70"/>
    <mergeCell ref="D73:E73"/>
    <mergeCell ref="B73:C73"/>
    <mergeCell ref="D79:E79"/>
    <mergeCell ref="G63:H63"/>
    <mergeCell ref="F69:F70"/>
    <mergeCell ref="B74:C74"/>
    <mergeCell ref="D74:E74"/>
    <mergeCell ref="B79:C79"/>
    <mergeCell ref="B52:C52"/>
    <mergeCell ref="J69:J70"/>
    <mergeCell ref="I69:I70"/>
    <mergeCell ref="G52:H52"/>
    <mergeCell ref="A66:J66"/>
  </mergeCells>
  <pageMargins left="0.98425196850393704" right="0.59055118110236227" top="0.98425196850393704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รายรับ</vt:lpstr>
      <vt:lpstr>รายจ่าย</vt:lpstr>
      <vt:lpstr>บัญชี</vt:lpstr>
      <vt:lpstr>วัตถุประสงค์</vt:lpstr>
      <vt:lpstr>ตาราง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2018-08-22T08:47:33Z</cp:lastPrinted>
  <dcterms:modified xsi:type="dcterms:W3CDTF">2018-08-22T08:47:41Z</dcterms:modified>
</cp:coreProperties>
</file>